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0" yWindow="120" windowWidth="20736" windowHeight="8016" tabRatio="749"/>
  </bookViews>
  <sheets>
    <sheet name="I. Uchazeč" sheetId="16" r:id="rId1"/>
    <sheet name="II.Mapa" sheetId="23" r:id="rId2"/>
    <sheet name="III.Kalkulace nabídky" sheetId="19" r:id="rId3"/>
    <sheet name="IV.Nabídka" sheetId="17" r:id="rId4"/>
  </sheets>
  <definedNames>
    <definedName name="_xlnm.Print_Area" localSheetId="0">'I. Uchazeč'!$A$1:$N$27</definedName>
    <definedName name="_xlnm.Print_Area" localSheetId="2">'III.Kalkulace nabídky'!$B$1:$S$22</definedName>
    <definedName name="_xlnm.Print_Area" localSheetId="3">IV.Nabídka!$B$2:$L$49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7" l="1"/>
  <c r="M14" i="19" l="1"/>
  <c r="J29" i="17" s="1"/>
  <c r="I6" i="17" l="1"/>
  <c r="C10" i="17"/>
  <c r="J10" i="17"/>
  <c r="C11" i="17"/>
  <c r="J11" i="17"/>
  <c r="C12" i="17"/>
  <c r="J12" i="17"/>
  <c r="D13" i="17"/>
  <c r="F13" i="17"/>
  <c r="J13" i="17"/>
  <c r="F15" i="17"/>
  <c r="I15" i="17"/>
  <c r="H2" i="19" l="1"/>
  <c r="E2" i="19"/>
  <c r="C1" i="19" l="1"/>
  <c r="F14" i="19" l="1"/>
  <c r="E14" i="19"/>
  <c r="N7" i="19" l="1"/>
  <c r="E19" i="19"/>
  <c r="F8" i="16"/>
  <c r="I18" i="17"/>
  <c r="I19" i="17" s="1"/>
  <c r="G14" i="19"/>
  <c r="J23" i="17" s="1"/>
  <c r="J30" i="17" s="1"/>
  <c r="N14" i="19" l="1"/>
  <c r="I20" i="17"/>
  <c r="I21" i="17"/>
  <c r="I22" i="17" s="1"/>
  <c r="H14" i="19"/>
  <c r="J24" i="17" l="1"/>
  <c r="I14" i="19"/>
  <c r="J25" i="17" s="1"/>
  <c r="J14" i="19"/>
  <c r="J26" i="17" s="1"/>
  <c r="K14" i="19" l="1"/>
  <c r="J27" i="17" s="1"/>
  <c r="L14" i="19"/>
  <c r="J28" i="17" l="1"/>
  <c r="I33" i="17" s="1"/>
  <c r="I34" i="17" l="1"/>
  <c r="I35" i="17" s="1"/>
  <c r="I31" i="17"/>
</calcChain>
</file>

<file path=xl/comments1.xml><?xml version="1.0" encoding="utf-8"?>
<comments xmlns="http://schemas.openxmlformats.org/spreadsheetml/2006/main">
  <authors>
    <author>LBB</author>
  </authors>
  <commentList>
    <comment ref="G6" authorId="0">
      <text>
        <r>
          <rPr>
            <b/>
            <sz val="9"/>
            <color indexed="81"/>
            <rFont val="Tahoma"/>
            <family val="2"/>
            <charset val="238"/>
          </rPr>
          <t xml:space="preserve">Náklady na pohonné hmoty na 1 km včetně pohonných hmot na vytpění vozidel v zimním období, oleje a ostatní příměsi
</t>
        </r>
      </text>
    </comment>
    <comment ref="H6" authorId="0">
      <text>
        <r>
          <rPr>
            <b/>
            <sz val="9"/>
            <color indexed="81"/>
            <rFont val="Tahoma"/>
            <family val="2"/>
            <charset val="238"/>
          </rPr>
          <t xml:space="preserve">Ostatní náklady závislé na dopravním výkonu
spojené s provozem vozidel
</t>
        </r>
      </text>
    </comment>
    <comment ref="I6" authorId="0">
      <text>
        <r>
          <rPr>
            <b/>
            <sz val="9"/>
            <color indexed="81"/>
            <rFont val="Tahoma"/>
            <family val="2"/>
            <charset val="238"/>
          </rPr>
          <t xml:space="preserve">Mzdové náklady závislé na dopravním výkonu včetně odvodů
</t>
        </r>
      </text>
    </comment>
    <comment ref="J6" authorId="0">
      <text>
        <r>
          <rPr>
            <b/>
            <sz val="9"/>
            <color indexed="81"/>
            <rFont val="Tahoma"/>
            <family val="2"/>
            <charset val="238"/>
          </rPr>
          <t xml:space="preserve">Fixní mzdové náklady včetně odvodů
</t>
        </r>
      </text>
    </comment>
    <comment ref="K6" authorId="0">
      <text>
        <r>
          <rPr>
            <b/>
            <sz val="9"/>
            <color indexed="81"/>
            <rFont val="Tahoma"/>
            <family val="2"/>
            <charset val="238"/>
          </rPr>
          <t xml:space="preserve">Fixní náklady související s provozem vozidel
</t>
        </r>
      </text>
    </comment>
    <comment ref="L6" authorId="0">
      <text>
        <r>
          <rPr>
            <b/>
            <sz val="9"/>
            <color indexed="81"/>
            <rFont val="Tahoma"/>
            <family val="2"/>
            <charset val="238"/>
          </rPr>
          <t xml:space="preserve">Režijní náklady nezávislé na dopravním výkonu a kalkulovaný zisk
</t>
        </r>
      </text>
    </comment>
    <comment ref="M6" authorId="0">
      <text>
        <r>
          <rPr>
            <b/>
            <sz val="9"/>
            <color indexed="81"/>
            <rFont val="Tahoma"/>
            <family val="2"/>
            <charset val="238"/>
          </rPr>
          <t>Infrastruktura (autobusová stání)</t>
        </r>
      </text>
    </comment>
    <comment ref="N6" authorId="0">
      <text>
        <r>
          <rPr>
            <b/>
            <sz val="9"/>
            <color indexed="81"/>
            <rFont val="Tahoma"/>
            <family val="2"/>
            <charset val="238"/>
          </rPr>
          <t>Provoz IDS</t>
        </r>
      </text>
    </comment>
    <comment ref="C17" authorId="0">
      <text>
        <r>
          <rPr>
            <b/>
            <sz val="9"/>
            <color indexed="81"/>
            <rFont val="Tahoma"/>
            <family val="2"/>
            <charset val="238"/>
          </rPr>
          <t>Počet hodin jízdy podle platných jízdních řádů včetně bezpečnostních přestávek</t>
        </r>
      </text>
    </comment>
    <comment ref="C18" authorId="0">
      <text>
        <r>
          <rPr>
            <b/>
            <sz val="9"/>
            <color indexed="81"/>
            <rFont val="Tahoma"/>
            <family val="2"/>
            <charset val="238"/>
          </rPr>
          <t>Náklady na čekání se v aktualizačním vzorci přepočítávají polovinou mzdy za přímý výkon činnosti řidičů</t>
        </r>
      </text>
    </comment>
  </commentList>
</comments>
</file>

<file path=xl/sharedStrings.xml><?xml version="1.0" encoding="utf-8"?>
<sst xmlns="http://schemas.openxmlformats.org/spreadsheetml/2006/main" count="140" uniqueCount="104">
  <si>
    <t>CELKEM</t>
  </si>
  <si>
    <t>Dopravce:</t>
  </si>
  <si>
    <t>P</t>
  </si>
  <si>
    <t>O</t>
  </si>
  <si>
    <t>B</t>
  </si>
  <si>
    <t>R</t>
  </si>
  <si>
    <t>Předpokládaný dopravní výkon</t>
  </si>
  <si>
    <t>km</t>
  </si>
  <si>
    <t>Typ (kategorie)</t>
  </si>
  <si>
    <t>M1</t>
  </si>
  <si>
    <t>M2</t>
  </si>
  <si>
    <t>S</t>
  </si>
  <si>
    <t>V1</t>
  </si>
  <si>
    <t>V2</t>
  </si>
  <si>
    <t>V3</t>
  </si>
  <si>
    <t>Kč/km</t>
  </si>
  <si>
    <t>M</t>
  </si>
  <si>
    <t>Nabídka</t>
  </si>
  <si>
    <t>Specifikace nabídky</t>
  </si>
  <si>
    <t>Dopravce</t>
  </si>
  <si>
    <t>Odpovědný zástupce</t>
  </si>
  <si>
    <t>Jméno, příjmení, titul</t>
  </si>
  <si>
    <t>funkce</t>
  </si>
  <si>
    <t>tel.:</t>
  </si>
  <si>
    <t>IČ:</t>
  </si>
  <si>
    <t>e-mail:</t>
  </si>
  <si>
    <t>kód</t>
  </si>
  <si>
    <t>Kč/rok</t>
  </si>
  <si>
    <t>NABÍDKOVÁ CENA DOPRAVNÍHO VÝKONU</t>
  </si>
  <si>
    <t>Odpovědný zástupce:</t>
  </si>
  <si>
    <t>PSČ:</t>
  </si>
  <si>
    <t>Doba plnění zakázky</t>
  </si>
  <si>
    <t>od</t>
  </si>
  <si>
    <t>do</t>
  </si>
  <si>
    <t>včetně</t>
  </si>
  <si>
    <t>NABÍDKOVÁ CENA</t>
  </si>
  <si>
    <t>Minimální garantovaný roční dopravní výkon</t>
  </si>
  <si>
    <t>Maximální možný požadovaný roční dopravní výkon</t>
  </si>
  <si>
    <t>Předpokládaný dopravní výkon za celé období plnění zakázky</t>
  </si>
  <si>
    <t>Maximální možný dopravní výkon za celé období plnění zakázky</t>
  </si>
  <si>
    <t>Průměrné náklady na pohonné hmoty</t>
  </si>
  <si>
    <t>Ostatní variabilní náklady</t>
  </si>
  <si>
    <t>Celkové fixní náklady na provoz vozidel</t>
  </si>
  <si>
    <t>Správní režie + kalkulovaný zisk</t>
  </si>
  <si>
    <t>Cena dopravního výkonu celkem za 1 rok provozu</t>
  </si>
  <si>
    <t>tisíc Kč</t>
  </si>
  <si>
    <t>Cena dopravního výkonu za celou dobu plnění zakázky (bez DPH)</t>
  </si>
  <si>
    <r>
      <rPr>
        <sz val="11"/>
        <color theme="1"/>
        <rFont val="Calibri"/>
        <family val="2"/>
        <charset val="238"/>
        <scheme val="minor"/>
      </rPr>
      <t>Maximální cena dopravního výkonu za celou dobu plnění zakázky (bez DPH) v případě navýšení dopravního výkonu o 20%.</t>
    </r>
    <r>
      <rPr>
        <b/>
        <sz val="11"/>
        <color indexed="8"/>
        <rFont val="Calibri"/>
        <family val="2"/>
        <charset val="238"/>
      </rPr>
      <t xml:space="preserve"> NABÍDKOVÁ CENA</t>
    </r>
  </si>
  <si>
    <t>V:</t>
  </si>
  <si>
    <t>dne</t>
  </si>
  <si>
    <t>Podpis statutárního zástupce:</t>
  </si>
  <si>
    <t>dopravní výkon</t>
  </si>
  <si>
    <t>km/období</t>
  </si>
  <si>
    <t>náklady</t>
  </si>
  <si>
    <t>Cena za 1 litr nafty bez DPH</t>
  </si>
  <si>
    <t>Oblast:</t>
  </si>
  <si>
    <t>variabilní</t>
  </si>
  <si>
    <t>fixní</t>
  </si>
  <si>
    <t xml:space="preserve">Autobus malý  </t>
  </si>
  <si>
    <t>Autobus malý (+)</t>
  </si>
  <si>
    <t xml:space="preserve">Autobus střední   </t>
  </si>
  <si>
    <t>Autobus velký</t>
  </si>
  <si>
    <t>Autobus velký (+)</t>
  </si>
  <si>
    <t>Autobus velký (++)</t>
  </si>
  <si>
    <t>Zadavatel veřejné zakázky</t>
  </si>
  <si>
    <t>Zlínský kraj</t>
  </si>
  <si>
    <t xml:space="preserve">Oblast: </t>
  </si>
  <si>
    <t>Pozn.: Všechny uvedené ceny jsou bez DPH, neobsahují smluvní změny způsobené vnějšími vlivy.</t>
  </si>
  <si>
    <t>Tisková sestava</t>
  </si>
  <si>
    <t>Bazický index inflace</t>
  </si>
  <si>
    <t>Celkové přímé mzdové náklady včetnězákonných  odvodů</t>
  </si>
  <si>
    <t>Přímý výkon činnosti řidičů</t>
  </si>
  <si>
    <t>Čekací doba</t>
  </si>
  <si>
    <t>hodin</t>
  </si>
  <si>
    <t>Kč/l</t>
  </si>
  <si>
    <t>denní průměr</t>
  </si>
  <si>
    <t>Pracovní výkony dle jízdních řádů</t>
  </si>
  <si>
    <t>Další zadané hodnoty pro kalkulaci nabídkové CDV</t>
  </si>
  <si>
    <t>Veřejné služby v přepravě cestujících ve veřejné linkové osobní dopravě k zabezpečení dopravní obslužnosti Zlínského kraje.</t>
  </si>
  <si>
    <t>v období od:</t>
  </si>
  <si>
    <t>Kč/měs</t>
  </si>
  <si>
    <t>Dopravní výkon dle JŘ</t>
  </si>
  <si>
    <t>Struktura nákladů na zajištění plnění jednoho roku zakázky (365 dnů)</t>
  </si>
  <si>
    <t>Oblast je definována oběhy vozidel, které mají počátek v dále uvedených nástupních místech.</t>
  </si>
  <si>
    <r>
      <t>M</t>
    </r>
    <r>
      <rPr>
        <vertAlign val="subscript"/>
        <sz val="11"/>
        <color theme="1"/>
        <rFont val="Calibri"/>
        <family val="2"/>
        <charset val="238"/>
        <scheme val="minor"/>
      </rPr>
      <t>V</t>
    </r>
  </si>
  <si>
    <r>
      <t>M</t>
    </r>
    <r>
      <rPr>
        <vertAlign val="subscript"/>
        <sz val="11"/>
        <color theme="1"/>
        <rFont val="Calibri"/>
        <family val="2"/>
        <charset val="238"/>
        <scheme val="minor"/>
      </rPr>
      <t>F</t>
    </r>
  </si>
  <si>
    <t>variabilní v Kč/km</t>
  </si>
  <si>
    <t>fixní v Kč/období</t>
  </si>
  <si>
    <t>Obligatorní náklady</t>
  </si>
  <si>
    <t xml:space="preserve">  </t>
  </si>
  <si>
    <t>Celková cena dopr. výkonu přepočtená na 1 km dle jízdních řádů</t>
  </si>
  <si>
    <t>Předpokládaný dopr.výkon za 1.rok plnění zakázky (prvních 365 dnů)</t>
  </si>
  <si>
    <t>TABULKA PRO VÝPOČET NABÍDKOVÉ CENY</t>
  </si>
  <si>
    <t>Počet vozidel dle oběhů</t>
  </si>
  <si>
    <t>obligat.[Kč/obd.]</t>
  </si>
  <si>
    <r>
      <t>I</t>
    </r>
    <r>
      <rPr>
        <vertAlign val="subscript"/>
        <sz val="11"/>
        <color theme="1"/>
        <rFont val="Calibri"/>
        <family val="2"/>
        <charset val="238"/>
        <scheme val="minor"/>
      </rPr>
      <t>A</t>
    </r>
  </si>
  <si>
    <t>Autobus MHD</t>
  </si>
  <si>
    <t>MHD</t>
  </si>
  <si>
    <t xml:space="preserve">Do oblasti spadají vozidla, jejichž oběhy začínají v obcích, které jsou vymezeny hranicemi okresu Zlín a obcemi Bratřejov, Lhotsko, Vizovice, Zádvěřice-Raková, Lípa, Želechovice nad Dřevnicí, Zlín, Březnice, Bohuslavice u Zlína, Doubravy, Hřivínův Újezd, Kaňovice, Dobrkovice.
Jedná se o tyto obce: Bělov, Bohuslavice u Zlína, Bratřejov, Březnice, Březová (ZL), Dešná, Dobrkovice, Doubravy, Držková, Fryšták, Halenkovice, Hostišová, Hrobice, Hřivínův Újezd, Hvozdná, Jasenná, Kaňovice, Karlovice, Kašava, Kelníky, Komárov, Lhota, Lhotsko, Lípa, Lukov, Lukoveček, Lutonina, Machová, Mysločovice, Napajedla, Neubuz, Oldřichovice, Ostrata, Otrokovice, Podkopná Lhota, Pohořelice, Racková, Sazovice, Slušovice, Spytihněv, Šarovy, Tečovice, Tlumačov, Trnava, Ublo, Velký Ořechov, Veselá, Vizovice, Vlčková, Všemina, Zádveřice-Raková, Zlín, Želechovice nad Dřevnicí, Žlutava. (54)
</t>
  </si>
  <si>
    <t>(1) Zlín</t>
  </si>
  <si>
    <t>Označení dle TPS</t>
  </si>
  <si>
    <t>Oborová mzda v dopravě</t>
  </si>
  <si>
    <t>Náklady na infrastrukturu</t>
  </si>
  <si>
    <r>
      <t>O</t>
    </r>
    <r>
      <rPr>
        <vertAlign val="subscript"/>
        <sz val="11"/>
        <color theme="1"/>
        <rFont val="Calibri"/>
        <family val="2"/>
        <charset val="238"/>
        <scheme val="minor"/>
      </rPr>
      <t>N</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</si>
</sst>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 00"/>
    <numFmt numFmtId="166" formatCode="#,##0,&quot; km&quot;"/>
    <numFmt numFmtId="167" formatCode="[h]:mm"/>
  </numFmts>
  <fonts count="17"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9"/>
      <color indexed="81"/>
      <name val="Tahoma"/>
      <family val="2"/>
      <charset val="238"/>
    </font>
    <font>
      <sz val="8"/>
      <color theme="1"/>
      <name val="Arial"/>
      <family val="2"/>
      <charset val="238"/>
    </font>
    <font>
      <sz val="10"/>
      <name val="Arial CE"/>
      <family val="2"/>
      <charset val="238"/>
    </font>
    <font>
      <sz val="8"/>
      <name val="Arial"/>
      <family val="2"/>
      <charset val="238"/>
    </font>
    <font>
      <sz val="11"/>
      <color theme="1"/>
      <name val="Calibri"/>
      <family val="2"/>
      <charset val="238"/>
    </font>
    <font>
      <sz val="10"/>
      <name val="Arial CE"/>
      <charset val="238"/>
    </font>
    <font>
      <b/>
      <sz val="12"/>
      <color theme="1"/>
      <name val="Calibri"/>
      <family val="2"/>
      <charset val="238"/>
      <scheme val="minor"/>
    </font>
    <font>
      <sz val="11"/>
      <name val="Calibri"/>
      <family val="2"/>
      <charset val="238"/>
      <scheme val="minor"/>
    </font>
    <font>
      <sz val="11"/>
      <color indexed="60"/>
      <name val="Calibri"/>
      <family val="2"/>
      <charset val="238"/>
    </font>
    <font>
      <sz val="11"/>
      <name val="Calibri"/>
      <family val="2"/>
      <charset val="238"/>
    </font>
    <font>
      <b/>
      <sz val="11"/>
      <color indexed="8"/>
      <name val="Calibri"/>
      <family val="2"/>
      <charset val="238"/>
    </font>
    <font>
      <sz val="11"/>
      <color indexed="9"/>
      <name val="Calibri"/>
      <family val="2"/>
      <charset val="238"/>
    </font>
    <font>
      <u/>
      <sz val="11"/>
      <color theme="10"/>
      <name val="Calibri"/>
      <family val="2"/>
      <charset val="238"/>
      <scheme val="minor"/>
    </font>
    <font>
      <vertAlign val="subscript"/>
      <sz val="11"/>
      <color theme="1"/>
      <name val="Calibri"/>
      <family val="2"/>
      <charset val="238"/>
      <scheme val="minor"/>
    </font>
  </fonts>
  <fills count="9">
    <fill>
      <patternFill patternType="none"/>
    </fill>
    <fill>
      <patternFill patternType="gray125"/>
    </fill>
    <fill>
      <patternFill patternType="solid">
        <fgColor rgb="FF92D050"/>
        <bgColor indexed="64"/>
      </patternFill>
    </fill>
    <fill>
      <patternFill patternType="solid">
        <fgColor indexed="43"/>
        <bgColor indexed="26"/>
      </patternFill>
    </fill>
    <fill>
      <patternFill patternType="solid">
        <fgColor theme="2"/>
        <bgColor indexed="64"/>
      </patternFill>
    </fill>
    <fill>
      <patternFill patternType="solid">
        <fgColor theme="4" tint="0.79998168889431442"/>
        <bgColor indexed="26"/>
      </patternFill>
    </fill>
    <fill>
      <patternFill patternType="solid">
        <fgColor theme="4" tint="0.79998168889431442"/>
        <bgColor indexed="64"/>
      </patternFill>
    </fill>
    <fill>
      <patternFill patternType="solid">
        <fgColor indexed="53"/>
        <bgColor indexed="52"/>
      </patternFill>
    </fill>
    <fill>
      <patternFill patternType="solid">
        <fgColor theme="8" tint="-0.49998474074526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s>
  <cellStyleXfs count="6">
    <xf numFmtId="0" fontId="0" fillId="0" borderId="0"/>
    <xf numFmtId="0" fontId="5" fillId="0" borderId="0"/>
    <xf numFmtId="9" fontId="8" fillId="0" borderId="0" applyFont="0" applyFill="0" applyBorder="0" applyAlignment="0" applyProtection="0"/>
    <xf numFmtId="0" fontId="11" fillId="3" borderId="0" applyNumberFormat="0" applyBorder="0" applyAlignment="0" applyProtection="0"/>
    <xf numFmtId="0" fontId="14" fillId="7" borderId="0" applyNumberFormat="0" applyBorder="0" applyAlignment="0" applyProtection="0"/>
    <xf numFmtId="0" fontId="15" fillId="0" borderId="0" applyNumberFormat="0" applyFill="0" applyBorder="0" applyAlignment="0" applyProtection="0"/>
  </cellStyleXfs>
  <cellXfs count="223">
    <xf numFmtId="0" fontId="0" fillId="0" borderId="0" xfId="0"/>
    <xf numFmtId="0" fontId="0" fillId="0" borderId="0" xfId="0" applyFill="1" applyProtection="1">
      <protection hidden="1"/>
    </xf>
    <xf numFmtId="0" fontId="0" fillId="0" borderId="0" xfId="0" applyFill="1" applyAlignment="1" applyProtection="1">
      <alignment horizontal="right"/>
      <protection hidden="1"/>
    </xf>
    <xf numFmtId="0" fontId="0" fillId="0" borderId="0" xfId="0" applyProtection="1">
      <protection hidden="1"/>
    </xf>
    <xf numFmtId="0" fontId="0" fillId="2" borderId="0" xfId="0" applyFill="1" applyProtection="1">
      <protection hidden="1"/>
    </xf>
    <xf numFmtId="0" fontId="10" fillId="6" borderId="1" xfId="0" applyFont="1" applyFill="1" applyBorder="1" applyAlignment="1" applyProtection="1">
      <alignment vertical="center"/>
      <protection hidden="1"/>
    </xf>
    <xf numFmtId="0" fontId="12" fillId="6" borderId="1" xfId="3" applyFont="1" applyFill="1" applyBorder="1" applyAlignment="1" applyProtection="1">
      <alignment horizontal="center" vertical="center" wrapText="1"/>
      <protection hidden="1"/>
    </xf>
    <xf numFmtId="3" fontId="2" fillId="6" borderId="1" xfId="0" applyNumberFormat="1" applyFont="1" applyFill="1" applyBorder="1" applyAlignment="1" applyProtection="1">
      <alignment horizontal="center" vertical="center"/>
      <protection hidden="1"/>
    </xf>
    <xf numFmtId="3" fontId="2" fillId="6" borderId="1" xfId="0" applyNumberFormat="1" applyFont="1" applyFill="1" applyBorder="1" applyAlignment="1" applyProtection="1">
      <alignment horizontal="right" vertical="center"/>
      <protection hidden="1"/>
    </xf>
    <xf numFmtId="4" fontId="2" fillId="6" borderId="1" xfId="0" applyNumberFormat="1" applyFont="1" applyFill="1" applyBorder="1" applyAlignment="1" applyProtection="1">
      <alignment horizontal="center" vertical="center"/>
      <protection hidden="1"/>
    </xf>
    <xf numFmtId="3" fontId="10" fillId="6" borderId="1" xfId="0" applyNumberFormat="1" applyFont="1" applyFill="1" applyBorder="1" applyAlignment="1" applyProtection="1">
      <alignment horizontal="center" vertical="center"/>
      <protection hidden="1"/>
    </xf>
    <xf numFmtId="0" fontId="0" fillId="6" borderId="0" xfId="0" applyFill="1" applyProtection="1">
      <protection hidden="1"/>
    </xf>
    <xf numFmtId="0" fontId="2" fillId="6" borderId="10" xfId="0" applyFont="1" applyFill="1" applyBorder="1" applyAlignment="1" applyProtection="1">
      <protection hidden="1"/>
    </xf>
    <xf numFmtId="0" fontId="0" fillId="6" borderId="11" xfId="0" applyFill="1" applyBorder="1" applyAlignment="1" applyProtection="1">
      <protection hidden="1"/>
    </xf>
    <xf numFmtId="0" fontId="0" fillId="6" borderId="12" xfId="0" applyFill="1" applyBorder="1" applyAlignment="1" applyProtection="1">
      <protection hidden="1"/>
    </xf>
    <xf numFmtId="0" fontId="0" fillId="6" borderId="10" xfId="0" applyFill="1" applyBorder="1" applyAlignment="1" applyProtection="1">
      <protection hidden="1"/>
    </xf>
    <xf numFmtId="0" fontId="0" fillId="6" borderId="13" xfId="0" applyFill="1" applyBorder="1" applyProtection="1">
      <protection hidden="1"/>
    </xf>
    <xf numFmtId="0" fontId="0" fillId="6" borderId="0" xfId="0" applyFill="1" applyBorder="1" applyProtection="1">
      <protection hidden="1"/>
    </xf>
    <xf numFmtId="0" fontId="0" fillId="6" borderId="14" xfId="0" applyFill="1" applyBorder="1" applyProtection="1">
      <protection hidden="1"/>
    </xf>
    <xf numFmtId="0" fontId="0" fillId="6" borderId="15" xfId="0" applyFill="1" applyBorder="1" applyProtection="1">
      <protection hidden="1"/>
    </xf>
    <xf numFmtId="0" fontId="9" fillId="0" borderId="0" xfId="0" applyFont="1" applyFill="1" applyProtection="1">
      <protection hidden="1"/>
    </xf>
    <xf numFmtId="0" fontId="0" fillId="0" borderId="13" xfId="0" applyFill="1" applyBorder="1" applyProtection="1">
      <protection hidden="1"/>
    </xf>
    <xf numFmtId="0" fontId="0" fillId="0" borderId="0" xfId="0" applyFill="1" applyBorder="1" applyProtection="1">
      <protection hidden="1"/>
    </xf>
    <xf numFmtId="0" fontId="0" fillId="0" borderId="14" xfId="0" applyFill="1" applyBorder="1" applyProtection="1">
      <protection hidden="1"/>
    </xf>
    <xf numFmtId="0" fontId="0" fillId="0" borderId="15" xfId="0" applyFont="1" applyFill="1" applyBorder="1" applyAlignment="1" applyProtection="1">
      <alignment horizontal="center"/>
      <protection hidden="1"/>
    </xf>
    <xf numFmtId="0" fontId="0" fillId="0" borderId="15" xfId="0" applyFill="1" applyBorder="1" applyProtection="1">
      <protection hidden="1"/>
    </xf>
    <xf numFmtId="0" fontId="2" fillId="2" borderId="0" xfId="0" applyFont="1" applyFill="1" applyProtection="1">
      <protection hidden="1"/>
    </xf>
    <xf numFmtId="0" fontId="0" fillId="0" borderId="10" xfId="0" applyFill="1" applyBorder="1" applyProtection="1">
      <protection hidden="1"/>
    </xf>
    <xf numFmtId="0" fontId="0" fillId="0" borderId="11" xfId="0" applyFill="1" applyBorder="1" applyProtection="1">
      <protection hidden="1"/>
    </xf>
    <xf numFmtId="0" fontId="0" fillId="0" borderId="12" xfId="0" applyFill="1" applyBorder="1" applyProtection="1">
      <protection hidden="1"/>
    </xf>
    <xf numFmtId="0" fontId="2" fillId="0" borderId="8" xfId="0" applyFont="1" applyFill="1" applyBorder="1" applyAlignment="1" applyProtection="1">
      <alignment horizontal="left"/>
      <protection hidden="1"/>
    </xf>
    <xf numFmtId="165" fontId="2" fillId="0" borderId="15" xfId="0" applyNumberFormat="1" applyFont="1" applyFill="1" applyBorder="1" applyAlignment="1" applyProtection="1">
      <alignment horizontal="left"/>
      <protection hidden="1"/>
    </xf>
    <xf numFmtId="0" fontId="2" fillId="0" borderId="15" xfId="0" applyFont="1" applyFill="1" applyBorder="1" applyAlignment="1" applyProtection="1">
      <alignment horizontal="center"/>
      <protection hidden="1"/>
    </xf>
    <xf numFmtId="0" fontId="2" fillId="0" borderId="15" xfId="0" applyFont="1" applyFill="1" applyBorder="1" applyAlignment="1" applyProtection="1">
      <alignment horizontal="left"/>
      <protection hidden="1"/>
    </xf>
    <xf numFmtId="0" fontId="2" fillId="0" borderId="9" xfId="0" applyFont="1" applyFill="1" applyBorder="1" applyAlignment="1" applyProtection="1">
      <alignment horizontal="left"/>
      <protection hidden="1"/>
    </xf>
    <xf numFmtId="0" fontId="0" fillId="0" borderId="5" xfId="0" applyFill="1" applyBorder="1" applyAlignment="1" applyProtection="1">
      <alignment horizontal="left"/>
      <protection hidden="1"/>
    </xf>
    <xf numFmtId="0" fontId="0" fillId="0" borderId="5" xfId="0" applyFill="1" applyBorder="1" applyAlignment="1" applyProtection="1">
      <alignment vertical="center"/>
      <protection hidden="1"/>
    </xf>
    <xf numFmtId="0" fontId="0" fillId="0" borderId="5" xfId="0" applyFill="1" applyBorder="1" applyProtection="1">
      <protection hidden="1"/>
    </xf>
    <xf numFmtId="0" fontId="0" fillId="0" borderId="5" xfId="0" applyFill="1" applyBorder="1" applyAlignment="1" applyProtection="1">
      <alignment horizontal="center"/>
      <protection hidden="1"/>
    </xf>
    <xf numFmtId="0" fontId="0" fillId="0" borderId="5" xfId="0" applyFont="1" applyFill="1" applyBorder="1" applyAlignment="1" applyProtection="1">
      <alignment vertical="center"/>
      <protection hidden="1"/>
    </xf>
    <xf numFmtId="0" fontId="2" fillId="0" borderId="5" xfId="0" applyFont="1" applyFill="1" applyBorder="1" applyAlignment="1" applyProtection="1">
      <alignment vertical="center"/>
      <protection hidden="1"/>
    </xf>
    <xf numFmtId="0" fontId="0" fillId="0" borderId="0" xfId="0" applyFont="1" applyFill="1" applyBorder="1" applyProtection="1">
      <protection hidden="1"/>
    </xf>
    <xf numFmtId="0" fontId="2" fillId="0" borderId="13" xfId="0" applyFont="1" applyFill="1" applyBorder="1" applyAlignment="1" applyProtection="1">
      <alignment vertical="top"/>
      <protection hidden="1"/>
    </xf>
    <xf numFmtId="0" fontId="2" fillId="0" borderId="0" xfId="0" applyFont="1" applyFill="1" applyBorder="1" applyAlignment="1" applyProtection="1">
      <alignment vertical="top"/>
      <protection hidden="1"/>
    </xf>
    <xf numFmtId="0" fontId="2" fillId="0" borderId="8" xfId="0" applyFont="1" applyFill="1" applyBorder="1" applyAlignment="1" applyProtection="1">
      <alignment vertical="top"/>
      <protection hidden="1"/>
    </xf>
    <xf numFmtId="0" fontId="2" fillId="6" borderId="0" xfId="0" applyFont="1" applyFill="1" applyBorder="1" applyAlignment="1" applyProtection="1">
      <alignment horizontal="left" vertical="top" wrapText="1"/>
      <protection hidden="1"/>
    </xf>
    <xf numFmtId="0" fontId="2" fillId="0" borderId="0" xfId="0" applyFont="1" applyFill="1" applyBorder="1" applyAlignment="1" applyProtection="1">
      <alignment horizontal="left"/>
      <protection hidden="1"/>
    </xf>
    <xf numFmtId="0" fontId="0" fillId="0" borderId="4" xfId="0" applyFill="1" applyBorder="1" applyAlignment="1" applyProtection="1">
      <alignment horizontal="left"/>
      <protection hidden="1"/>
    </xf>
    <xf numFmtId="0" fontId="0" fillId="0" borderId="7" xfId="0" applyFill="1" applyBorder="1" applyAlignment="1" applyProtection="1">
      <alignment horizontal="left"/>
      <protection hidden="1"/>
    </xf>
    <xf numFmtId="0" fontId="10" fillId="5" borderId="5" xfId="3" applyFont="1" applyFill="1" applyBorder="1" applyAlignment="1" applyProtection="1">
      <alignment vertical="center" wrapText="1"/>
      <protection hidden="1"/>
    </xf>
    <xf numFmtId="0" fontId="10" fillId="5" borderId="9" xfId="3" applyFont="1" applyFill="1" applyBorder="1" applyAlignment="1" applyProtection="1">
      <alignment vertical="center" wrapText="1"/>
      <protection hidden="1"/>
    </xf>
    <xf numFmtId="0" fontId="0" fillId="6" borderId="17" xfId="0" applyFill="1" applyBorder="1" applyAlignment="1" applyProtection="1">
      <protection hidden="1"/>
    </xf>
    <xf numFmtId="0" fontId="0" fillId="6" borderId="18" xfId="0" applyFill="1" applyBorder="1" applyAlignment="1" applyProtection="1">
      <protection hidden="1"/>
    </xf>
    <xf numFmtId="0" fontId="0" fillId="6" borderId="19" xfId="0" applyFill="1" applyBorder="1" applyAlignment="1" applyProtection="1">
      <protection hidden="1"/>
    </xf>
    <xf numFmtId="0" fontId="0" fillId="6" borderId="23" xfId="0" applyFill="1" applyBorder="1" applyProtection="1">
      <protection hidden="1"/>
    </xf>
    <xf numFmtId="0" fontId="0" fillId="6" borderId="24" xfId="0" applyFont="1" applyFill="1" applyBorder="1" applyAlignment="1" applyProtection="1">
      <alignment horizontal="center"/>
      <protection hidden="1"/>
    </xf>
    <xf numFmtId="0" fontId="1" fillId="8" borderId="0" xfId="0" applyFont="1" applyFill="1" applyProtection="1">
      <protection hidden="1"/>
    </xf>
    <xf numFmtId="0" fontId="0" fillId="8" borderId="0" xfId="0" applyFill="1" applyProtection="1">
      <protection hidden="1"/>
    </xf>
    <xf numFmtId="0" fontId="0" fillId="8" borderId="0" xfId="0" applyFill="1" applyAlignment="1" applyProtection="1">
      <alignment horizontal="center"/>
      <protection hidden="1"/>
    </xf>
    <xf numFmtId="0" fontId="0" fillId="4" borderId="0" xfId="0" applyFill="1" applyProtection="1">
      <protection hidden="1"/>
    </xf>
    <xf numFmtId="0" fontId="0" fillId="4" borderId="0" xfId="0" applyFill="1" applyAlignment="1" applyProtection="1">
      <alignment horizontal="center"/>
      <protection hidden="1"/>
    </xf>
    <xf numFmtId="0" fontId="0" fillId="6" borderId="6" xfId="0" applyFill="1" applyBorder="1" applyAlignment="1" applyProtection="1">
      <alignment horizontal="center" vertical="center"/>
      <protection hidden="1"/>
    </xf>
    <xf numFmtId="0" fontId="0" fillId="6" borderId="1" xfId="0" applyFill="1" applyBorder="1" applyAlignment="1" applyProtection="1">
      <alignment horizontal="center" vertical="center"/>
      <protection hidden="1"/>
    </xf>
    <xf numFmtId="0" fontId="7" fillId="6" borderId="1" xfId="0" applyFont="1" applyFill="1" applyBorder="1" applyAlignment="1" applyProtection="1">
      <alignment horizontal="center" vertical="center" wrapText="1"/>
      <protection hidden="1"/>
    </xf>
    <xf numFmtId="3" fontId="0" fillId="6" borderId="1" xfId="0" applyNumberFormat="1" applyFill="1" applyBorder="1" applyAlignment="1" applyProtection="1">
      <alignment vertical="center"/>
      <protection hidden="1"/>
    </xf>
    <xf numFmtId="0" fontId="0" fillId="4" borderId="0" xfId="0" applyFill="1" applyAlignment="1" applyProtection="1">
      <alignment vertical="center"/>
      <protection hidden="1"/>
    </xf>
    <xf numFmtId="164" fontId="0" fillId="6" borderId="4" xfId="0" applyNumberFormat="1" applyFill="1" applyBorder="1" applyAlignment="1" applyProtection="1">
      <alignment vertical="center"/>
      <protection hidden="1"/>
    </xf>
    <xf numFmtId="3" fontId="0" fillId="4" borderId="0" xfId="0" applyNumberFormat="1" applyFill="1" applyProtection="1">
      <protection hidden="1"/>
    </xf>
    <xf numFmtId="4" fontId="0" fillId="0" borderId="1" xfId="0" applyNumberFormat="1" applyFill="1" applyBorder="1" applyAlignment="1" applyProtection="1">
      <alignment horizontal="center" vertical="center"/>
      <protection locked="0" hidden="1"/>
    </xf>
    <xf numFmtId="3" fontId="0" fillId="0" borderId="1" xfId="0" applyNumberFormat="1" applyFill="1" applyBorder="1" applyAlignment="1" applyProtection="1">
      <alignment vertical="center"/>
      <protection locked="0" hidden="1"/>
    </xf>
    <xf numFmtId="0" fontId="0" fillId="6" borderId="0" xfId="0" applyFill="1" applyAlignment="1" applyProtection="1">
      <alignment vertical="center"/>
      <protection hidden="1"/>
    </xf>
    <xf numFmtId="0" fontId="0" fillId="0" borderId="0" xfId="0" applyAlignment="1" applyProtection="1">
      <alignment vertical="center"/>
      <protection hidden="1"/>
    </xf>
    <xf numFmtId="0" fontId="0" fillId="0" borderId="0" xfId="0" applyFill="1" applyAlignment="1" applyProtection="1">
      <alignment vertical="center"/>
      <protection hidden="1"/>
    </xf>
    <xf numFmtId="0" fontId="0" fillId="6" borderId="7" xfId="0" applyFill="1" applyBorder="1" applyAlignment="1" applyProtection="1">
      <alignment horizontal="center" vertical="center"/>
      <protection hidden="1"/>
    </xf>
    <xf numFmtId="14" fontId="2" fillId="6" borderId="5" xfId="0" applyNumberFormat="1" applyFont="1" applyFill="1" applyBorder="1" applyAlignment="1" applyProtection="1">
      <alignment horizontal="center" vertical="center" wrapText="1"/>
      <protection locked="0" hidden="1"/>
    </xf>
    <xf numFmtId="0" fontId="2" fillId="4" borderId="0" xfId="0" applyFont="1" applyFill="1" applyProtection="1">
      <protection hidden="1"/>
    </xf>
    <xf numFmtId="0" fontId="2" fillId="4" borderId="0" xfId="0" applyFont="1" applyFill="1" applyAlignment="1" applyProtection="1">
      <alignment horizontal="right"/>
      <protection hidden="1"/>
    </xf>
    <xf numFmtId="0" fontId="2" fillId="4" borderId="0" xfId="0" applyFont="1" applyFill="1" applyAlignment="1" applyProtection="1">
      <alignment horizontal="center"/>
      <protection hidden="1"/>
    </xf>
    <xf numFmtId="14" fontId="0" fillId="0" borderId="0" xfId="0" applyNumberFormat="1" applyFill="1" applyAlignment="1" applyProtection="1">
      <protection hidden="1"/>
    </xf>
    <xf numFmtId="14" fontId="0" fillId="0" borderId="0" xfId="0" applyNumberFormat="1" applyFill="1" applyProtection="1">
      <protection hidden="1"/>
    </xf>
    <xf numFmtId="3" fontId="0" fillId="0" borderId="4" xfId="0" applyNumberFormat="1" applyFill="1" applyBorder="1" applyAlignment="1" applyProtection="1">
      <alignment horizontal="right" vertical="center"/>
      <protection hidden="1"/>
    </xf>
    <xf numFmtId="4" fontId="0" fillId="0" borderId="4" xfId="0" applyNumberFormat="1" applyFill="1" applyBorder="1" applyAlignment="1" applyProtection="1">
      <protection hidden="1"/>
    </xf>
    <xf numFmtId="4" fontId="0" fillId="0" borderId="4" xfId="0" applyNumberFormat="1" applyFill="1" applyBorder="1" applyProtection="1">
      <protection hidden="1"/>
    </xf>
    <xf numFmtId="0" fontId="0" fillId="6" borderId="1" xfId="0" applyFill="1" applyBorder="1" applyAlignment="1" applyProtection="1">
      <alignment horizontal="center" vertical="center" wrapText="1"/>
      <protection hidden="1"/>
    </xf>
    <xf numFmtId="4" fontId="0" fillId="4" borderId="0" xfId="0" applyNumberFormat="1" applyFill="1" applyProtection="1">
      <protection hidden="1"/>
    </xf>
    <xf numFmtId="2" fontId="0" fillId="4" borderId="0" xfId="0" applyNumberFormat="1" applyFill="1" applyProtection="1">
      <protection hidden="1"/>
    </xf>
    <xf numFmtId="3" fontId="0" fillId="0" borderId="0" xfId="0" applyNumberFormat="1"/>
    <xf numFmtId="4" fontId="0" fillId="0" borderId="0" xfId="0" applyNumberFormat="1"/>
    <xf numFmtId="3" fontId="0" fillId="0" borderId="7" xfId="0" applyNumberFormat="1" applyFill="1" applyBorder="1" applyAlignment="1" applyProtection="1">
      <alignment vertical="center"/>
      <protection hidden="1"/>
    </xf>
    <xf numFmtId="0" fontId="0" fillId="0" borderId="4" xfId="0" applyBorder="1" applyProtection="1">
      <protection hidden="1"/>
    </xf>
    <xf numFmtId="0" fontId="0" fillId="6" borderId="5" xfId="0" applyFill="1" applyBorder="1" applyAlignment="1" applyProtection="1">
      <alignment horizontal="center" vertical="center"/>
      <protection hidden="1"/>
    </xf>
    <xf numFmtId="0" fontId="15" fillId="4" borderId="0" xfId="5" applyFill="1" applyProtection="1">
      <protection hidden="1"/>
    </xf>
    <xf numFmtId="17" fontId="0" fillId="4" borderId="0" xfId="0" applyNumberFormat="1" applyFill="1" applyProtection="1">
      <protection hidden="1"/>
    </xf>
    <xf numFmtId="0" fontId="0" fillId="6" borderId="1" xfId="0" applyFill="1" applyBorder="1" applyAlignment="1" applyProtection="1">
      <alignment wrapText="1"/>
      <protection hidden="1"/>
    </xf>
    <xf numFmtId="167" fontId="0" fillId="6" borderId="4" xfId="0" applyNumberFormat="1" applyFill="1" applyBorder="1" applyAlignment="1" applyProtection="1">
      <alignment vertical="center"/>
      <protection hidden="1"/>
    </xf>
    <xf numFmtId="3" fontId="0" fillId="0" borderId="4" xfId="0" applyNumberFormat="1" applyFill="1" applyBorder="1" applyAlignment="1" applyProtection="1">
      <alignment horizontal="right" vertical="center"/>
      <protection hidden="1"/>
    </xf>
    <xf numFmtId="0" fontId="0" fillId="0" borderId="4" xfId="0" applyFill="1" applyBorder="1" applyAlignment="1" applyProtection="1">
      <alignment horizontal="left"/>
      <protection hidden="1"/>
    </xf>
    <xf numFmtId="0" fontId="0" fillId="0" borderId="7" xfId="0" applyFill="1" applyBorder="1" applyAlignment="1" applyProtection="1">
      <alignment horizontal="left"/>
      <protection hidden="1"/>
    </xf>
    <xf numFmtId="165" fontId="2" fillId="0" borderId="24" xfId="0" applyNumberFormat="1" applyFont="1" applyFill="1" applyBorder="1" applyAlignment="1" applyProtection="1">
      <alignment horizontal="center"/>
      <protection locked="0" hidden="1"/>
    </xf>
    <xf numFmtId="0" fontId="2" fillId="0" borderId="24" xfId="0" applyFont="1" applyFill="1" applyBorder="1" applyAlignment="1" applyProtection="1">
      <alignment horizontal="center"/>
      <protection locked="0" hidden="1"/>
    </xf>
    <xf numFmtId="0" fontId="2" fillId="0" borderId="25" xfId="0" applyFont="1" applyFill="1" applyBorder="1" applyAlignment="1" applyProtection="1">
      <alignment horizontal="center"/>
      <protection locked="0" hidden="1"/>
    </xf>
    <xf numFmtId="0" fontId="15" fillId="0" borderId="24" xfId="5" applyFill="1" applyBorder="1" applyAlignment="1" applyProtection="1">
      <alignment horizontal="left"/>
      <protection locked="0" hidden="1"/>
    </xf>
    <xf numFmtId="0" fontId="2" fillId="0" borderId="24" xfId="0" applyFont="1" applyFill="1" applyBorder="1" applyAlignment="1" applyProtection="1">
      <alignment horizontal="left"/>
      <protection locked="0" hidden="1"/>
    </xf>
    <xf numFmtId="0" fontId="2" fillId="0" borderId="25" xfId="0" applyFont="1" applyFill="1" applyBorder="1" applyAlignment="1" applyProtection="1">
      <alignment horizontal="left"/>
      <protection locked="0" hidden="1"/>
    </xf>
    <xf numFmtId="0" fontId="0" fillId="6" borderId="10" xfId="0" applyFill="1" applyBorder="1" applyAlignment="1" applyProtection="1">
      <alignment horizontal="left" vertical="top" wrapText="1"/>
      <protection hidden="1"/>
    </xf>
    <xf numFmtId="0" fontId="0" fillId="6" borderId="11" xfId="0" applyFill="1" applyBorder="1" applyAlignment="1" applyProtection="1">
      <alignment horizontal="left" vertical="top" wrapText="1"/>
      <protection hidden="1"/>
    </xf>
    <xf numFmtId="0" fontId="0" fillId="6" borderId="12" xfId="0" applyFill="1" applyBorder="1" applyAlignment="1" applyProtection="1">
      <alignment horizontal="left" vertical="top" wrapText="1"/>
      <protection hidden="1"/>
    </xf>
    <xf numFmtId="0" fontId="0" fillId="6" borderId="13" xfId="0" applyFill="1" applyBorder="1" applyAlignment="1" applyProtection="1">
      <alignment horizontal="left" vertical="top" wrapText="1"/>
      <protection hidden="1"/>
    </xf>
    <xf numFmtId="0" fontId="0" fillId="6" borderId="0" xfId="0" applyFill="1" applyBorder="1" applyAlignment="1" applyProtection="1">
      <alignment horizontal="left" vertical="top" wrapText="1"/>
      <protection hidden="1"/>
    </xf>
    <xf numFmtId="0" fontId="0" fillId="6" borderId="8" xfId="0" applyFill="1" applyBorder="1" applyAlignment="1" applyProtection="1">
      <alignment horizontal="left" vertical="top" wrapText="1"/>
      <protection hidden="1"/>
    </xf>
    <xf numFmtId="0" fontId="0" fillId="6" borderId="14" xfId="0" applyFill="1" applyBorder="1" applyAlignment="1" applyProtection="1">
      <alignment horizontal="left" vertical="top" wrapText="1"/>
      <protection hidden="1"/>
    </xf>
    <xf numFmtId="0" fontId="0" fillId="6" borderId="15" xfId="0" applyFill="1" applyBorder="1" applyAlignment="1" applyProtection="1">
      <alignment horizontal="left" vertical="top" wrapText="1"/>
      <protection hidden="1"/>
    </xf>
    <xf numFmtId="0" fontId="0" fillId="6" borderId="9" xfId="0" applyFill="1" applyBorder="1" applyAlignment="1" applyProtection="1">
      <alignment horizontal="left" vertical="top" wrapText="1"/>
      <protection hidden="1"/>
    </xf>
    <xf numFmtId="0" fontId="2" fillId="6" borderId="13" xfId="0" applyFont="1" applyFill="1" applyBorder="1" applyAlignment="1" applyProtection="1">
      <alignment horizontal="left" vertical="top" wrapText="1"/>
      <protection hidden="1"/>
    </xf>
    <xf numFmtId="0" fontId="2" fillId="6" borderId="0" xfId="0" applyFont="1" applyFill="1" applyBorder="1" applyAlignment="1" applyProtection="1">
      <alignment horizontal="left" vertical="top" wrapText="1"/>
      <protection hidden="1"/>
    </xf>
    <xf numFmtId="0" fontId="2" fillId="6" borderId="8" xfId="0" applyFont="1" applyFill="1" applyBorder="1" applyAlignment="1" applyProtection="1">
      <alignment horizontal="left" vertical="top" wrapText="1"/>
      <protection hidden="1"/>
    </xf>
    <xf numFmtId="0" fontId="2" fillId="6" borderId="14" xfId="0" applyFont="1" applyFill="1" applyBorder="1" applyAlignment="1" applyProtection="1">
      <alignment horizontal="left" vertical="top" wrapText="1"/>
      <protection hidden="1"/>
    </xf>
    <xf numFmtId="0" fontId="2" fillId="6" borderId="15" xfId="0" applyFont="1" applyFill="1" applyBorder="1" applyAlignment="1" applyProtection="1">
      <alignment horizontal="left" vertical="top" wrapText="1"/>
      <protection hidden="1"/>
    </xf>
    <xf numFmtId="0" fontId="2" fillId="6" borderId="9" xfId="0" applyFont="1" applyFill="1" applyBorder="1" applyAlignment="1" applyProtection="1">
      <alignment horizontal="left" vertical="top" wrapText="1"/>
      <protection hidden="1"/>
    </xf>
    <xf numFmtId="0" fontId="2" fillId="0" borderId="20" xfId="0" applyFont="1" applyFill="1" applyBorder="1" applyAlignment="1" applyProtection="1">
      <alignment horizontal="left"/>
      <protection locked="0" hidden="1"/>
    </xf>
    <xf numFmtId="0" fontId="2" fillId="0" borderId="21" xfId="0" applyFont="1" applyFill="1" applyBorder="1" applyAlignment="1" applyProtection="1">
      <alignment horizontal="left"/>
      <protection locked="0" hidden="1"/>
    </xf>
    <xf numFmtId="0" fontId="2" fillId="0" borderId="22" xfId="0" applyFont="1" applyFill="1" applyBorder="1" applyAlignment="1" applyProtection="1">
      <alignment horizontal="left"/>
      <protection locked="0" hidden="1"/>
    </xf>
    <xf numFmtId="0" fontId="2" fillId="0" borderId="16" xfId="0" applyFont="1" applyFill="1" applyBorder="1" applyAlignment="1" applyProtection="1">
      <alignment horizontal="left"/>
      <protection locked="0" hidden="1"/>
    </xf>
    <xf numFmtId="0" fontId="2" fillId="0" borderId="26" xfId="0" applyFont="1" applyFill="1" applyBorder="1" applyAlignment="1" applyProtection="1">
      <alignment horizontal="left"/>
      <protection locked="0" hidden="1"/>
    </xf>
    <xf numFmtId="0" fontId="2" fillId="6" borderId="1" xfId="0" applyFont="1" applyFill="1" applyBorder="1" applyAlignment="1" applyProtection="1">
      <alignment horizontal="left"/>
      <protection locked="0" hidden="1"/>
    </xf>
    <xf numFmtId="0" fontId="9" fillId="6" borderId="1" xfId="0" applyFont="1" applyFill="1" applyBorder="1" applyAlignment="1" applyProtection="1">
      <alignment horizontal="left"/>
      <protection hidden="1"/>
    </xf>
    <xf numFmtId="0" fontId="2" fillId="6" borderId="13" xfId="0" applyFont="1" applyFill="1" applyBorder="1" applyAlignment="1" applyProtection="1">
      <alignment horizontal="left" vertical="top"/>
      <protection hidden="1"/>
    </xf>
    <xf numFmtId="0" fontId="2" fillId="6" borderId="0" xfId="0" applyFont="1" applyFill="1" applyBorder="1" applyAlignment="1" applyProtection="1">
      <alignment horizontal="left" vertical="top"/>
      <protection hidden="1"/>
    </xf>
    <xf numFmtId="0" fontId="2" fillId="6" borderId="16" xfId="0" applyFont="1" applyFill="1" applyBorder="1" applyAlignment="1" applyProtection="1">
      <alignment horizontal="left" vertical="top"/>
      <protection locked="0" hidden="1"/>
    </xf>
    <xf numFmtId="0" fontId="2" fillId="6" borderId="26" xfId="0" applyFont="1" applyFill="1" applyBorder="1" applyAlignment="1" applyProtection="1">
      <alignment horizontal="left" vertical="top"/>
      <protection locked="0" hidden="1"/>
    </xf>
    <xf numFmtId="3" fontId="2" fillId="0" borderId="21" xfId="0" applyNumberFormat="1" applyFont="1" applyFill="1" applyBorder="1" applyAlignment="1" applyProtection="1">
      <alignment horizontal="left"/>
      <protection locked="0" hidden="1"/>
    </xf>
    <xf numFmtId="0" fontId="2" fillId="6" borderId="4" xfId="0" applyFont="1" applyFill="1" applyBorder="1" applyAlignment="1" applyProtection="1">
      <alignment horizontal="left" vertical="center" wrapText="1"/>
      <protection hidden="1"/>
    </xf>
    <xf numFmtId="0" fontId="2" fillId="6" borderId="7" xfId="0" applyFont="1" applyFill="1" applyBorder="1" applyAlignment="1" applyProtection="1">
      <alignment horizontal="left" vertical="center" wrapText="1"/>
      <protection hidden="1"/>
    </xf>
    <xf numFmtId="166" fontId="2" fillId="6" borderId="7" xfId="0" applyNumberFormat="1" applyFont="1" applyFill="1" applyBorder="1" applyAlignment="1" applyProtection="1">
      <alignment horizontal="center" vertical="center" wrapText="1"/>
      <protection locked="0" hidden="1"/>
    </xf>
    <xf numFmtId="166" fontId="2" fillId="6" borderId="5" xfId="0" applyNumberFormat="1" applyFont="1" applyFill="1" applyBorder="1" applyAlignment="1" applyProtection="1">
      <alignment horizontal="center" vertical="center" wrapText="1"/>
      <protection locked="0" hidden="1"/>
    </xf>
    <xf numFmtId="0" fontId="2" fillId="6" borderId="4" xfId="0" applyFont="1" applyFill="1" applyBorder="1" applyAlignment="1" applyProtection="1">
      <alignment horizontal="right" vertical="center" wrapText="1"/>
      <protection hidden="1"/>
    </xf>
    <xf numFmtId="0" fontId="2" fillId="6" borderId="7" xfId="0" applyFont="1" applyFill="1" applyBorder="1" applyAlignment="1" applyProtection="1">
      <alignment horizontal="right" vertical="center" wrapText="1"/>
      <protection hidden="1"/>
    </xf>
    <xf numFmtId="14" fontId="2" fillId="6" borderId="7" xfId="0" applyNumberFormat="1" applyFont="1" applyFill="1" applyBorder="1" applyAlignment="1" applyProtection="1">
      <alignment horizontal="center" vertical="center" wrapText="1"/>
      <protection locked="0" hidden="1"/>
    </xf>
    <xf numFmtId="0" fontId="6" fillId="6" borderId="1" xfId="1" applyFont="1" applyFill="1" applyBorder="1" applyAlignment="1" applyProtection="1">
      <alignment horizontal="center" vertical="center" textRotation="90" wrapText="1"/>
      <protection hidden="1"/>
    </xf>
    <xf numFmtId="0" fontId="4" fillId="6" borderId="1" xfId="0" applyFont="1" applyFill="1" applyBorder="1" applyAlignment="1" applyProtection="1">
      <alignment horizontal="center" vertical="center" wrapText="1"/>
      <protection hidden="1"/>
    </xf>
    <xf numFmtId="0" fontId="10" fillId="5" borderId="1" xfId="3" applyFont="1" applyFill="1" applyBorder="1" applyAlignment="1" applyProtection="1">
      <alignment horizontal="left" vertical="center" wrapText="1"/>
      <protection hidden="1"/>
    </xf>
    <xf numFmtId="0" fontId="10" fillId="5" borderId="4" xfId="3" applyFont="1" applyFill="1" applyBorder="1" applyAlignment="1" applyProtection="1">
      <alignment horizontal="left" vertical="center" wrapText="1"/>
      <protection hidden="1"/>
    </xf>
    <xf numFmtId="0" fontId="0" fillId="6" borderId="4" xfId="0" applyFill="1" applyBorder="1" applyAlignment="1" applyProtection="1">
      <alignment horizontal="center"/>
      <protection hidden="1"/>
    </xf>
    <xf numFmtId="0" fontId="0" fillId="6" borderId="7" xfId="0" applyFill="1" applyBorder="1" applyAlignment="1" applyProtection="1">
      <alignment horizontal="center"/>
      <protection hidden="1"/>
    </xf>
    <xf numFmtId="0" fontId="0" fillId="6" borderId="5" xfId="0" applyFill="1" applyBorder="1" applyAlignment="1" applyProtection="1">
      <alignment horizontal="center"/>
      <protection hidden="1"/>
    </xf>
    <xf numFmtId="0" fontId="0" fillId="6" borderId="3" xfId="0" applyFill="1" applyBorder="1" applyAlignment="1" applyProtection="1">
      <alignment horizontal="center" vertical="center" wrapText="1"/>
      <protection hidden="1"/>
    </xf>
    <xf numFmtId="0" fontId="0" fillId="6" borderId="2" xfId="0" applyFill="1" applyBorder="1" applyAlignment="1" applyProtection="1">
      <alignment horizontal="center" vertical="center" wrapText="1"/>
      <protection hidden="1"/>
    </xf>
    <xf numFmtId="0" fontId="4" fillId="6" borderId="3" xfId="0" applyFont="1" applyFill="1" applyBorder="1" applyAlignment="1" applyProtection="1">
      <alignment horizontal="center" vertical="center" wrapText="1"/>
      <protection hidden="1"/>
    </xf>
    <xf numFmtId="0" fontId="4" fillId="6" borderId="2" xfId="0" applyFont="1" applyFill="1" applyBorder="1" applyAlignment="1" applyProtection="1">
      <alignment horizontal="center" vertical="center" wrapText="1"/>
      <protection hidden="1"/>
    </xf>
    <xf numFmtId="0" fontId="4" fillId="6" borderId="6" xfId="0" applyFont="1" applyFill="1" applyBorder="1" applyAlignment="1" applyProtection="1">
      <alignment horizontal="center" vertical="center" wrapText="1"/>
      <protection hidden="1"/>
    </xf>
    <xf numFmtId="0" fontId="7" fillId="6" borderId="4" xfId="0" applyFont="1" applyFill="1" applyBorder="1" applyAlignment="1" applyProtection="1">
      <alignment horizontal="center" vertical="center" wrapText="1"/>
      <protection hidden="1"/>
    </xf>
    <xf numFmtId="0" fontId="7" fillId="6" borderId="7" xfId="0" applyFont="1" applyFill="1" applyBorder="1" applyAlignment="1" applyProtection="1">
      <alignment horizontal="center" vertical="center" wrapText="1"/>
      <protection hidden="1"/>
    </xf>
    <xf numFmtId="0" fontId="7" fillId="6" borderId="5" xfId="0" applyFont="1" applyFill="1" applyBorder="1" applyAlignment="1" applyProtection="1">
      <alignment horizontal="center" vertical="center" wrapText="1"/>
      <protection hidden="1"/>
    </xf>
    <xf numFmtId="0" fontId="0" fillId="6" borderId="4" xfId="0" applyFill="1" applyBorder="1" applyAlignment="1" applyProtection="1">
      <alignment horizontal="center" vertical="center"/>
      <protection hidden="1"/>
    </xf>
    <xf numFmtId="0" fontId="0" fillId="6" borderId="7" xfId="0" applyFill="1" applyBorder="1" applyAlignment="1" applyProtection="1">
      <alignment horizontal="center" vertical="center"/>
      <protection hidden="1"/>
    </xf>
    <xf numFmtId="0" fontId="0" fillId="6" borderId="5" xfId="0" applyFill="1" applyBorder="1" applyAlignment="1" applyProtection="1">
      <alignment horizontal="center" vertical="center"/>
      <protection hidden="1"/>
    </xf>
    <xf numFmtId="3" fontId="0" fillId="6" borderId="10" xfId="0" applyNumberFormat="1" applyFill="1" applyBorder="1" applyAlignment="1" applyProtection="1">
      <alignment horizontal="center" vertical="center" wrapText="1"/>
      <protection hidden="1"/>
    </xf>
    <xf numFmtId="3" fontId="0" fillId="6" borderId="12" xfId="0" applyNumberFormat="1" applyFill="1" applyBorder="1" applyAlignment="1" applyProtection="1">
      <alignment horizontal="center" vertical="center" wrapText="1"/>
      <protection hidden="1"/>
    </xf>
    <xf numFmtId="0" fontId="10" fillId="5" borderId="7" xfId="3" applyFont="1" applyFill="1" applyBorder="1" applyAlignment="1" applyProtection="1">
      <alignment horizontal="left" vertical="center" wrapText="1"/>
      <protection hidden="1"/>
    </xf>
    <xf numFmtId="0" fontId="10" fillId="5" borderId="11" xfId="3" applyFont="1" applyFill="1" applyBorder="1" applyAlignment="1" applyProtection="1">
      <alignment horizontal="left" vertical="center" wrapText="1"/>
      <protection hidden="1"/>
    </xf>
    <xf numFmtId="0" fontId="10" fillId="5" borderId="12" xfId="3" applyFont="1" applyFill="1" applyBorder="1" applyAlignment="1" applyProtection="1">
      <alignment horizontal="left" vertical="center" wrapText="1"/>
      <protection hidden="1"/>
    </xf>
    <xf numFmtId="4" fontId="0" fillId="0" borderId="3" xfId="0" applyNumberFormat="1" applyFill="1" applyBorder="1" applyAlignment="1" applyProtection="1">
      <alignment horizontal="center" vertical="center"/>
      <protection locked="0" hidden="1"/>
    </xf>
    <xf numFmtId="4" fontId="0" fillId="0" borderId="2" xfId="0" applyNumberFormat="1" applyFill="1" applyBorder="1" applyAlignment="1" applyProtection="1">
      <alignment horizontal="center" vertical="center"/>
      <protection locked="0" hidden="1"/>
    </xf>
    <xf numFmtId="4" fontId="0" fillId="0" borderId="6" xfId="0" applyNumberFormat="1" applyFill="1" applyBorder="1" applyAlignment="1" applyProtection="1">
      <alignment horizontal="center" vertical="center"/>
      <protection locked="0" hidden="1"/>
    </xf>
    <xf numFmtId="3" fontId="0" fillId="0" borderId="3" xfId="0" applyNumberFormat="1" applyFill="1" applyBorder="1" applyAlignment="1" applyProtection="1">
      <alignment horizontal="center" vertical="center"/>
      <protection locked="0" hidden="1"/>
    </xf>
    <xf numFmtId="3" fontId="0" fillId="0" borderId="2" xfId="0" applyNumberFormat="1" applyFill="1" applyBorder="1" applyAlignment="1" applyProtection="1">
      <alignment horizontal="center" vertical="center"/>
      <protection locked="0" hidden="1"/>
    </xf>
    <xf numFmtId="3" fontId="0" fillId="0" borderId="6" xfId="0" applyNumberFormat="1" applyFill="1" applyBorder="1" applyAlignment="1" applyProtection="1">
      <alignment horizontal="center" vertical="center"/>
      <protection locked="0" hidden="1"/>
    </xf>
    <xf numFmtId="3" fontId="0" fillId="6" borderId="3" xfId="0" applyNumberFormat="1" applyFill="1" applyBorder="1" applyAlignment="1" applyProtection="1">
      <alignment horizontal="center" vertical="center"/>
      <protection hidden="1"/>
    </xf>
    <xf numFmtId="3" fontId="0" fillId="6" borderId="2" xfId="0" applyNumberFormat="1" applyFill="1" applyBorder="1" applyAlignment="1" applyProtection="1">
      <alignment horizontal="center" vertical="center"/>
      <protection hidden="1"/>
    </xf>
    <xf numFmtId="3" fontId="0" fillId="6" borderId="6" xfId="0" applyNumberFormat="1" applyFill="1" applyBorder="1" applyAlignment="1" applyProtection="1">
      <alignment horizontal="center" vertical="center"/>
      <protection hidden="1"/>
    </xf>
    <xf numFmtId="14" fontId="2" fillId="4" borderId="0" xfId="0" applyNumberFormat="1" applyFont="1" applyFill="1" applyAlignment="1" applyProtection="1">
      <alignment horizontal="center"/>
      <protection hidden="1"/>
    </xf>
    <xf numFmtId="0" fontId="6" fillId="5" borderId="3" xfId="1" applyFont="1" applyFill="1" applyBorder="1" applyAlignment="1" applyProtection="1">
      <alignment horizontal="center" vertical="center" wrapText="1"/>
      <protection hidden="1"/>
    </xf>
    <xf numFmtId="0" fontId="6" fillId="5" borderId="2" xfId="1" applyFont="1" applyFill="1" applyBorder="1" applyAlignment="1" applyProtection="1">
      <alignment horizontal="center" vertical="center" wrapText="1"/>
      <protection hidden="1"/>
    </xf>
    <xf numFmtId="0" fontId="6" fillId="5" borderId="6" xfId="1" applyFont="1" applyFill="1" applyBorder="1" applyAlignment="1" applyProtection="1">
      <alignment horizontal="center" vertical="center" wrapText="1"/>
      <protection hidden="1"/>
    </xf>
    <xf numFmtId="3" fontId="0" fillId="0" borderId="4" xfId="0" applyNumberFormat="1" applyFill="1" applyBorder="1" applyAlignment="1" applyProtection="1">
      <alignment horizontal="right" vertical="center"/>
      <protection hidden="1"/>
    </xf>
    <xf numFmtId="3" fontId="0" fillId="0" borderId="7" xfId="0" applyNumberFormat="1" applyFill="1" applyBorder="1" applyAlignment="1" applyProtection="1">
      <alignment horizontal="right" vertical="center"/>
      <protection hidden="1"/>
    </xf>
    <xf numFmtId="0" fontId="2" fillId="0" borderId="13" xfId="0" applyFont="1" applyFill="1" applyBorder="1" applyAlignment="1" applyProtection="1">
      <alignment horizontal="left"/>
      <protection hidden="1"/>
    </xf>
    <xf numFmtId="0" fontId="2" fillId="0" borderId="0" xfId="0" applyFont="1" applyFill="1" applyBorder="1" applyAlignment="1" applyProtection="1">
      <alignment horizontal="left"/>
      <protection hidden="1"/>
    </xf>
    <xf numFmtId="0" fontId="2" fillId="0" borderId="8" xfId="0" applyFont="1" applyFill="1" applyBorder="1" applyAlignment="1" applyProtection="1">
      <alignment horizontal="left"/>
      <protection hidden="1"/>
    </xf>
    <xf numFmtId="0" fontId="0" fillId="0" borderId="15" xfId="0" applyFill="1" applyBorder="1" applyAlignment="1" applyProtection="1">
      <alignment horizontal="center"/>
      <protection hidden="1"/>
    </xf>
    <xf numFmtId="0" fontId="0" fillId="0" borderId="4" xfId="0" applyFont="1" applyFill="1" applyBorder="1" applyAlignment="1" applyProtection="1">
      <alignment horizontal="left" wrapText="1"/>
      <protection hidden="1"/>
    </xf>
    <xf numFmtId="0" fontId="0" fillId="0" borderId="7" xfId="0" applyFont="1" applyFill="1" applyBorder="1" applyAlignment="1" applyProtection="1">
      <alignment horizontal="left" wrapText="1"/>
      <protection hidden="1"/>
    </xf>
    <xf numFmtId="0" fontId="0" fillId="0" borderId="5" xfId="0" applyFont="1" applyFill="1" applyBorder="1" applyAlignment="1" applyProtection="1">
      <alignment horizontal="left" wrapText="1"/>
      <protection hidden="1"/>
    </xf>
    <xf numFmtId="0" fontId="0" fillId="0" borderId="10" xfId="0" applyFill="1" applyBorder="1" applyAlignment="1" applyProtection="1">
      <alignment horizontal="left"/>
      <protection hidden="1"/>
    </xf>
    <xf numFmtId="0" fontId="0" fillId="0" borderId="11" xfId="0" applyFill="1" applyBorder="1" applyAlignment="1" applyProtection="1">
      <alignment horizontal="left"/>
      <protection hidden="1"/>
    </xf>
    <xf numFmtId="0" fontId="0" fillId="0" borderId="12" xfId="0" applyFill="1" applyBorder="1" applyAlignment="1" applyProtection="1">
      <alignment horizontal="left"/>
      <protection hidden="1"/>
    </xf>
    <xf numFmtId="0" fontId="2" fillId="0" borderId="13" xfId="0" applyFont="1" applyFill="1" applyBorder="1" applyAlignment="1" applyProtection="1">
      <alignment horizontal="left" vertical="top" wrapText="1"/>
      <protection hidden="1"/>
    </xf>
    <xf numFmtId="0" fontId="2" fillId="0" borderId="0" xfId="0" applyFont="1" applyFill="1" applyBorder="1" applyAlignment="1" applyProtection="1">
      <alignment horizontal="left" vertical="top" wrapText="1"/>
      <protection hidden="1"/>
    </xf>
    <xf numFmtId="0" fontId="2" fillId="0" borderId="8" xfId="0" applyFont="1" applyFill="1" applyBorder="1" applyAlignment="1" applyProtection="1">
      <alignment horizontal="left" vertical="top" wrapText="1"/>
      <protection hidden="1"/>
    </xf>
    <xf numFmtId="0" fontId="2" fillId="0" borderId="14" xfId="0" applyFont="1" applyFill="1" applyBorder="1" applyAlignment="1" applyProtection="1">
      <alignment horizontal="left" vertical="top" wrapText="1"/>
      <protection hidden="1"/>
    </xf>
    <xf numFmtId="0" fontId="2" fillId="0" borderId="15" xfId="0" applyFont="1" applyFill="1" applyBorder="1" applyAlignment="1" applyProtection="1">
      <alignment horizontal="left" vertical="top" wrapText="1"/>
      <protection hidden="1"/>
    </xf>
    <xf numFmtId="0" fontId="2" fillId="0" borderId="9" xfId="0" applyFont="1" applyFill="1" applyBorder="1" applyAlignment="1" applyProtection="1">
      <alignment horizontal="left" vertical="top" wrapText="1"/>
      <protection hidden="1"/>
    </xf>
    <xf numFmtId="0" fontId="0" fillId="0" borderId="0" xfId="0" applyFill="1" applyAlignment="1" applyProtection="1">
      <alignment horizontal="center"/>
      <protection locked="0" hidden="1"/>
    </xf>
    <xf numFmtId="0" fontId="0" fillId="0" borderId="16" xfId="0" applyFill="1" applyBorder="1" applyAlignment="1" applyProtection="1">
      <alignment horizontal="center"/>
      <protection locked="0" hidden="1"/>
    </xf>
    <xf numFmtId="3" fontId="2" fillId="0" borderId="4" xfId="0" applyNumberFormat="1" applyFont="1" applyFill="1" applyBorder="1" applyAlignment="1" applyProtection="1">
      <alignment horizontal="right" vertical="center"/>
      <protection hidden="1"/>
    </xf>
    <xf numFmtId="3" fontId="2" fillId="0" borderId="7" xfId="0" applyNumberFormat="1" applyFont="1" applyFill="1" applyBorder="1" applyAlignment="1" applyProtection="1">
      <alignment horizontal="right" vertical="center"/>
      <protection hidden="1"/>
    </xf>
    <xf numFmtId="0" fontId="2" fillId="0" borderId="4" xfId="0" applyFont="1" applyFill="1" applyBorder="1" applyAlignment="1" applyProtection="1">
      <alignment horizontal="left" wrapText="1"/>
      <protection hidden="1"/>
    </xf>
    <xf numFmtId="0" fontId="2" fillId="0" borderId="7" xfId="0" applyFont="1" applyFill="1" applyBorder="1" applyAlignment="1" applyProtection="1">
      <alignment horizontal="left" wrapText="1"/>
      <protection hidden="1"/>
    </xf>
    <xf numFmtId="0" fontId="2" fillId="0" borderId="5" xfId="0" applyFont="1" applyFill="1" applyBorder="1" applyAlignment="1" applyProtection="1">
      <alignment horizontal="left" wrapText="1"/>
      <protection hidden="1"/>
    </xf>
    <xf numFmtId="3" fontId="0" fillId="0" borderId="3" xfId="0" applyNumberFormat="1" applyFill="1" applyBorder="1" applyAlignment="1" applyProtection="1">
      <alignment horizontal="center" vertical="center"/>
      <protection hidden="1"/>
    </xf>
    <xf numFmtId="3" fontId="0" fillId="0" borderId="2" xfId="0" applyNumberFormat="1" applyFill="1" applyBorder="1" applyAlignment="1" applyProtection="1">
      <alignment horizontal="center" vertical="center"/>
      <protection hidden="1"/>
    </xf>
    <xf numFmtId="3" fontId="0" fillId="0" borderId="6" xfId="0" applyNumberFormat="1" applyFill="1" applyBorder="1" applyAlignment="1" applyProtection="1">
      <alignment horizontal="center" vertical="center"/>
      <protection hidden="1"/>
    </xf>
    <xf numFmtId="0" fontId="0" fillId="0" borderId="4" xfId="0" applyFill="1" applyBorder="1" applyAlignment="1" applyProtection="1">
      <alignment horizontal="left"/>
      <protection hidden="1"/>
    </xf>
    <xf numFmtId="0" fontId="0" fillId="0" borderId="7" xfId="0" applyFill="1" applyBorder="1" applyAlignment="1" applyProtection="1">
      <alignment horizontal="left"/>
      <protection hidden="1"/>
    </xf>
    <xf numFmtId="3" fontId="0" fillId="0" borderId="10" xfId="0" applyNumberFormat="1" applyFill="1" applyBorder="1" applyAlignment="1" applyProtection="1">
      <alignment horizontal="center" vertical="center"/>
      <protection hidden="1"/>
    </xf>
    <xf numFmtId="3" fontId="0" fillId="0" borderId="13" xfId="0" applyNumberFormat="1" applyFill="1" applyBorder="1" applyAlignment="1" applyProtection="1">
      <alignment horizontal="center" vertical="center"/>
      <protection hidden="1"/>
    </xf>
    <xf numFmtId="3" fontId="0" fillId="0" borderId="14" xfId="0" applyNumberFormat="1" applyFill="1" applyBorder="1" applyAlignment="1" applyProtection="1">
      <alignment horizontal="center" vertical="center"/>
      <protection hidden="1"/>
    </xf>
    <xf numFmtId="0" fontId="0" fillId="0" borderId="0" xfId="0" applyFill="1" applyAlignment="1" applyProtection="1">
      <alignment horizontal="left"/>
      <protection locked="0" hidden="1"/>
    </xf>
    <xf numFmtId="14" fontId="0" fillId="0" borderId="0" xfId="0" applyNumberFormat="1" applyFill="1" applyAlignment="1" applyProtection="1">
      <alignment horizontal="left"/>
      <protection locked="0" hidden="1"/>
    </xf>
    <xf numFmtId="4" fontId="0" fillId="0" borderId="4" xfId="0" applyNumberFormat="1" applyFill="1" applyBorder="1" applyAlignment="1" applyProtection="1">
      <alignment horizontal="right"/>
      <protection hidden="1"/>
    </xf>
    <xf numFmtId="4" fontId="0" fillId="0" borderId="7" xfId="0" applyNumberFormat="1" applyFill="1" applyBorder="1" applyAlignment="1" applyProtection="1">
      <alignment horizontal="right"/>
      <protection hidden="1"/>
    </xf>
    <xf numFmtId="0" fontId="0" fillId="0" borderId="10" xfId="0" applyFill="1" applyBorder="1" applyAlignment="1" applyProtection="1">
      <alignment horizontal="left" vertical="center" wrapText="1"/>
      <protection hidden="1"/>
    </xf>
    <xf numFmtId="0" fontId="0" fillId="0" borderId="11" xfId="0" applyFill="1" applyBorder="1" applyAlignment="1" applyProtection="1">
      <alignment horizontal="left" vertical="center" wrapText="1"/>
      <protection hidden="1"/>
    </xf>
    <xf numFmtId="0" fontId="0" fillId="0" borderId="14" xfId="0" applyFill="1" applyBorder="1" applyAlignment="1" applyProtection="1">
      <alignment horizontal="left" vertical="center" wrapText="1"/>
      <protection hidden="1"/>
    </xf>
    <xf numFmtId="0" fontId="0" fillId="0" borderId="15" xfId="0" applyFill="1" applyBorder="1" applyAlignment="1" applyProtection="1">
      <alignment horizontal="left" vertical="center" wrapText="1"/>
      <protection hidden="1"/>
    </xf>
    <xf numFmtId="0" fontId="0" fillId="0" borderId="12" xfId="0" applyFill="1" applyBorder="1" applyAlignment="1" applyProtection="1">
      <alignment horizontal="center" vertical="center"/>
      <protection hidden="1"/>
    </xf>
    <xf numFmtId="0" fontId="0" fillId="0" borderId="9" xfId="0" applyFill="1" applyBorder="1" applyAlignment="1" applyProtection="1">
      <alignment horizontal="center" vertical="center"/>
      <protection hidden="1"/>
    </xf>
    <xf numFmtId="0" fontId="0" fillId="0" borderId="4" xfId="0" applyFill="1" applyBorder="1" applyAlignment="1" applyProtection="1">
      <alignment horizontal="left" wrapText="1"/>
      <protection hidden="1"/>
    </xf>
    <xf numFmtId="0" fontId="0" fillId="0" borderId="7" xfId="0" applyFill="1" applyBorder="1" applyAlignment="1" applyProtection="1">
      <alignment horizontal="left" wrapText="1"/>
      <protection hidden="1"/>
    </xf>
    <xf numFmtId="0" fontId="0" fillId="0" borderId="5" xfId="0" applyFill="1" applyBorder="1" applyAlignment="1" applyProtection="1">
      <alignment horizontal="left" wrapText="1"/>
      <protection hidden="1"/>
    </xf>
    <xf numFmtId="4" fontId="10" fillId="6" borderId="4" xfId="0" applyNumberFormat="1" applyFont="1" applyFill="1" applyBorder="1" applyProtection="1">
      <protection locked="0" hidden="1"/>
    </xf>
    <xf numFmtId="164" fontId="10" fillId="6" borderId="14" xfId="0" applyNumberFormat="1" applyFont="1" applyFill="1" applyBorder="1" applyAlignment="1" applyProtection="1">
      <alignment vertical="center"/>
      <protection locked="0" hidden="1"/>
    </xf>
    <xf numFmtId="3" fontId="10" fillId="6" borderId="4" xfId="0" applyNumberFormat="1" applyFont="1" applyFill="1" applyBorder="1" applyAlignment="1" applyProtection="1">
      <alignment vertical="center"/>
      <protection locked="0" hidden="1"/>
    </xf>
  </cellXfs>
  <cellStyles count="6">
    <cellStyle name="Hypertextový odkaz" xfId="5" builtinId="8"/>
    <cellStyle name="Neutrální 2" xfId="3"/>
    <cellStyle name="Normální" xfId="0" builtinId="0"/>
    <cellStyle name="normální 2 3" xfId="1"/>
    <cellStyle name="Procenta 2" xfId="2"/>
    <cellStyle name="Zvýraznění 6 2" xfId="4"/>
  </cellStyles>
  <dxfs count="7">
    <dxf>
      <font>
        <color rgb="FF9C0006"/>
      </font>
      <fill>
        <patternFill>
          <bgColor rgb="FFFFC7CE"/>
        </patternFill>
      </fill>
    </dxf>
    <dxf>
      <font>
        <color rgb="FF9C0006"/>
      </font>
      <fill>
        <patternFill>
          <bgColor rgb="FFFFC7CE"/>
        </patternFill>
      </fill>
    </dxf>
    <dxf>
      <font>
        <color rgb="FF006100"/>
      </font>
      <fill>
        <patternFill>
          <bgColor rgb="FFC6EFCE"/>
        </patternFill>
      </fill>
    </dxf>
    <dxf>
      <border>
        <left style="thin">
          <color rgb="FF9C0006"/>
        </left>
        <right style="thin">
          <color rgb="FF9C0006"/>
        </right>
        <top style="thin">
          <color rgb="FF9C0006"/>
        </top>
        <bottom style="thin">
          <color rgb="FF9C0006"/>
        </bottom>
      </border>
    </dxf>
    <dxf>
      <font>
        <b/>
        <i val="0"/>
      </font>
      <fill>
        <patternFill>
          <bgColor rgb="FFFFFF00"/>
        </patternFill>
      </fill>
    </dxf>
    <dxf>
      <fill>
        <patternFill>
          <bgColor rgb="FF00B0F0"/>
        </patternFill>
      </fill>
    </dxf>
    <dxf>
      <font>
        <color rgb="FF9C0006"/>
      </font>
      <fill>
        <patternFill>
          <bgColor rgb="FFFFC7CE"/>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17</xdr:col>
      <xdr:colOff>210311</xdr:colOff>
      <xdr:row>38</xdr:row>
      <xdr:rowOff>160020</xdr:rowOff>
    </xdr:to>
    <xdr:pic>
      <xdr:nvPicPr>
        <xdr:cNvPr id="5" name="Obráze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90500"/>
          <a:ext cx="9963911" cy="7208520"/>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35"/>
  <sheetViews>
    <sheetView showGridLines="0" tabSelected="1" workbookViewId="0">
      <selection activeCell="R19" sqref="R19"/>
    </sheetView>
  </sheetViews>
  <sheetFormatPr defaultColWidth="9.109375" defaultRowHeight="14.4" x14ac:dyDescent="0.3"/>
  <cols>
    <col min="1" max="1" width="1.109375" style="1" customWidth="1"/>
    <col min="2" max="2" width="4.88671875" style="1" customWidth="1"/>
    <col min="3" max="3" width="11" style="1" customWidth="1"/>
    <col min="4" max="4" width="5.6640625" style="1" customWidth="1"/>
    <col min="5" max="11" width="8.33203125" style="1" customWidth="1"/>
    <col min="12" max="12" width="10" style="1" customWidth="1"/>
    <col min="13" max="13" width="10.5546875" style="1" customWidth="1"/>
    <col min="14" max="14" width="1.109375" style="1" customWidth="1"/>
    <col min="15" max="15" width="9.109375" style="1"/>
    <col min="16" max="16384" width="9.109375" style="3"/>
  </cols>
  <sheetData>
    <row r="1" spans="1:19" ht="15" x14ac:dyDescent="0.25">
      <c r="A1" s="11"/>
      <c r="B1" s="11"/>
      <c r="C1" s="11"/>
      <c r="D1" s="11"/>
      <c r="E1" s="11"/>
      <c r="F1" s="11"/>
      <c r="G1" s="11"/>
      <c r="H1" s="11"/>
      <c r="I1" s="11"/>
      <c r="J1" s="11"/>
      <c r="K1" s="11"/>
      <c r="L1" s="11"/>
      <c r="M1" s="11"/>
      <c r="N1" s="11"/>
    </row>
    <row r="2" spans="1:19" ht="15.6" x14ac:dyDescent="0.3">
      <c r="A2" s="11"/>
      <c r="B2" s="125" t="s">
        <v>64</v>
      </c>
      <c r="C2" s="125"/>
      <c r="D2" s="125"/>
      <c r="E2" s="125"/>
      <c r="F2" s="125"/>
      <c r="G2" s="125"/>
      <c r="H2" s="124" t="s">
        <v>65</v>
      </c>
      <c r="I2" s="124"/>
      <c r="J2" s="124"/>
      <c r="K2" s="124"/>
      <c r="L2" s="124"/>
      <c r="M2" s="124"/>
      <c r="N2" s="11"/>
    </row>
    <row r="3" spans="1:19" ht="15" x14ac:dyDescent="0.25">
      <c r="A3" s="11"/>
      <c r="B3" s="11"/>
      <c r="C3" s="11"/>
      <c r="D3" s="11"/>
      <c r="E3" s="11"/>
      <c r="F3" s="11"/>
      <c r="G3" s="11"/>
      <c r="H3" s="11"/>
      <c r="I3" s="11"/>
      <c r="J3" s="11"/>
      <c r="K3" s="11"/>
      <c r="L3" s="11"/>
      <c r="M3" s="11"/>
      <c r="N3" s="11"/>
    </row>
    <row r="4" spans="1:19" x14ac:dyDescent="0.3">
      <c r="A4" s="11"/>
      <c r="B4" s="12" t="s">
        <v>17</v>
      </c>
      <c r="C4" s="13"/>
      <c r="D4" s="13"/>
      <c r="E4" s="13"/>
      <c r="F4" s="13"/>
      <c r="G4" s="14"/>
      <c r="H4" s="12" t="s">
        <v>18</v>
      </c>
      <c r="I4" s="13"/>
      <c r="J4" s="13"/>
      <c r="K4" s="13"/>
      <c r="L4" s="13"/>
      <c r="M4" s="14"/>
      <c r="N4" s="11"/>
      <c r="S4"/>
    </row>
    <row r="5" spans="1:19" ht="15.75" customHeight="1" x14ac:dyDescent="0.3">
      <c r="A5" s="11"/>
      <c r="B5" s="113" t="s">
        <v>78</v>
      </c>
      <c r="C5" s="114"/>
      <c r="D5" s="114"/>
      <c r="E5" s="114"/>
      <c r="F5" s="114"/>
      <c r="G5" s="115"/>
      <c r="H5" s="126" t="s">
        <v>66</v>
      </c>
      <c r="I5" s="127"/>
      <c r="J5" s="128" t="s">
        <v>99</v>
      </c>
      <c r="K5" s="128"/>
      <c r="L5" s="128"/>
      <c r="M5" s="129"/>
      <c r="N5" s="11"/>
    </row>
    <row r="6" spans="1:19" ht="37.5" customHeight="1" x14ac:dyDescent="0.3">
      <c r="A6" s="11"/>
      <c r="B6" s="116"/>
      <c r="C6" s="117"/>
      <c r="D6" s="117"/>
      <c r="E6" s="117"/>
      <c r="F6" s="117"/>
      <c r="G6" s="118"/>
      <c r="H6" s="116" t="s">
        <v>83</v>
      </c>
      <c r="I6" s="117"/>
      <c r="J6" s="117"/>
      <c r="K6" s="117"/>
      <c r="L6" s="117"/>
      <c r="M6" s="118"/>
      <c r="N6" s="11"/>
    </row>
    <row r="7" spans="1:19" ht="15" customHeight="1" x14ac:dyDescent="0.25">
      <c r="A7" s="11"/>
      <c r="B7" s="45"/>
      <c r="C7" s="45"/>
      <c r="D7" s="45"/>
      <c r="E7" s="45"/>
      <c r="F7" s="45"/>
      <c r="G7" s="45"/>
      <c r="H7" s="45"/>
      <c r="I7" s="45"/>
      <c r="J7" s="45"/>
      <c r="K7" s="45"/>
      <c r="L7" s="45"/>
      <c r="M7" s="45"/>
      <c r="N7" s="11"/>
    </row>
    <row r="8" spans="1:19" s="71" customFormat="1" ht="15" customHeight="1" x14ac:dyDescent="0.3">
      <c r="A8" s="70"/>
      <c r="B8" s="131" t="s">
        <v>6</v>
      </c>
      <c r="C8" s="132"/>
      <c r="D8" s="132"/>
      <c r="E8" s="132"/>
      <c r="F8" s="133">
        <f>'III.Kalkulace nabídky'!F14*1000</f>
        <v>3085183800</v>
      </c>
      <c r="G8" s="134"/>
      <c r="H8" s="135" t="s">
        <v>79</v>
      </c>
      <c r="I8" s="136"/>
      <c r="J8" s="137">
        <v>43101</v>
      </c>
      <c r="K8" s="137"/>
      <c r="L8" s="73" t="s">
        <v>33</v>
      </c>
      <c r="M8" s="74">
        <v>46752</v>
      </c>
      <c r="N8" s="70"/>
      <c r="O8" s="72"/>
    </row>
    <row r="9" spans="1:19" ht="15" x14ac:dyDescent="0.25">
      <c r="A9" s="11"/>
      <c r="B9" s="11"/>
      <c r="C9" s="11"/>
      <c r="D9" s="11"/>
      <c r="E9" s="11"/>
      <c r="F9" s="11"/>
      <c r="G9" s="11"/>
      <c r="H9" s="11"/>
      <c r="I9" s="11"/>
      <c r="J9" s="11"/>
      <c r="K9" s="11"/>
      <c r="L9" s="11"/>
      <c r="M9" s="11"/>
      <c r="N9" s="11"/>
    </row>
    <row r="10" spans="1:19" x14ac:dyDescent="0.3">
      <c r="A10" s="11"/>
      <c r="B10" s="51" t="s">
        <v>19</v>
      </c>
      <c r="C10" s="52"/>
      <c r="D10" s="52"/>
      <c r="E10" s="52"/>
      <c r="F10" s="52"/>
      <c r="G10" s="53"/>
      <c r="H10" s="15" t="s">
        <v>20</v>
      </c>
      <c r="I10" s="13"/>
      <c r="J10" s="13"/>
      <c r="K10" s="13"/>
      <c r="L10" s="13"/>
      <c r="M10" s="14"/>
      <c r="N10" s="11"/>
    </row>
    <row r="11" spans="1:19" x14ac:dyDescent="0.3">
      <c r="A11" s="11"/>
      <c r="B11" s="119"/>
      <c r="C11" s="120"/>
      <c r="D11" s="120"/>
      <c r="E11" s="120"/>
      <c r="F11" s="120"/>
      <c r="G11" s="121"/>
      <c r="H11" s="16" t="s">
        <v>21</v>
      </c>
      <c r="I11" s="17"/>
      <c r="J11" s="17"/>
      <c r="K11" s="122"/>
      <c r="L11" s="122"/>
      <c r="M11" s="123"/>
      <c r="N11" s="11"/>
    </row>
    <row r="12" spans="1:19" ht="15" x14ac:dyDescent="0.25">
      <c r="A12" s="11"/>
      <c r="B12" s="119"/>
      <c r="C12" s="120"/>
      <c r="D12" s="120"/>
      <c r="E12" s="120"/>
      <c r="F12" s="120"/>
      <c r="G12" s="121"/>
      <c r="H12" s="16" t="s">
        <v>22</v>
      </c>
      <c r="I12" s="17"/>
      <c r="J12" s="17"/>
      <c r="K12" s="120"/>
      <c r="L12" s="120"/>
      <c r="M12" s="121"/>
      <c r="N12" s="11"/>
    </row>
    <row r="13" spans="1:19" x14ac:dyDescent="0.3">
      <c r="A13" s="11"/>
      <c r="B13" s="119"/>
      <c r="C13" s="120"/>
      <c r="D13" s="120"/>
      <c r="E13" s="120"/>
      <c r="F13" s="120"/>
      <c r="G13" s="121"/>
      <c r="H13" s="16" t="s">
        <v>23</v>
      </c>
      <c r="I13" s="17"/>
      <c r="J13" s="17"/>
      <c r="K13" s="130"/>
      <c r="L13" s="120"/>
      <c r="M13" s="121"/>
      <c r="N13" s="11"/>
    </row>
    <row r="14" spans="1:19" x14ac:dyDescent="0.3">
      <c r="A14" s="11"/>
      <c r="B14" s="54" t="s">
        <v>30</v>
      </c>
      <c r="C14" s="98"/>
      <c r="D14" s="98"/>
      <c r="E14" s="55" t="s">
        <v>24</v>
      </c>
      <c r="F14" s="99"/>
      <c r="G14" s="100"/>
      <c r="H14" s="18" t="s">
        <v>25</v>
      </c>
      <c r="I14" s="19"/>
      <c r="J14" s="19"/>
      <c r="K14" s="101"/>
      <c r="L14" s="102"/>
      <c r="M14" s="103"/>
      <c r="N14" s="11"/>
    </row>
    <row r="15" spans="1:19" x14ac:dyDescent="0.3">
      <c r="A15" s="11"/>
      <c r="B15" s="11"/>
      <c r="C15" s="11"/>
      <c r="D15" s="11"/>
      <c r="E15" s="11"/>
      <c r="F15" s="11"/>
      <c r="G15" s="11"/>
      <c r="H15" s="11"/>
      <c r="I15" s="11"/>
      <c r="J15" s="11"/>
      <c r="K15" s="11"/>
      <c r="L15" s="11"/>
      <c r="M15" s="11"/>
      <c r="N15" s="11"/>
    </row>
    <row r="16" spans="1:19" x14ac:dyDescent="0.3">
      <c r="A16" s="11"/>
      <c r="B16" s="11"/>
      <c r="C16" s="11"/>
      <c r="D16" s="11"/>
      <c r="E16" s="11"/>
      <c r="F16" s="11"/>
      <c r="G16" s="11"/>
      <c r="H16" s="11"/>
      <c r="I16" s="11"/>
      <c r="J16" s="11"/>
      <c r="K16" s="11"/>
      <c r="L16" s="11"/>
      <c r="M16" s="11"/>
      <c r="N16" s="11"/>
    </row>
    <row r="17" spans="1:14" x14ac:dyDescent="0.3">
      <c r="A17" s="11"/>
      <c r="B17" s="104" t="s">
        <v>98</v>
      </c>
      <c r="C17" s="105"/>
      <c r="D17" s="105"/>
      <c r="E17" s="105"/>
      <c r="F17" s="105"/>
      <c r="G17" s="105"/>
      <c r="H17" s="105"/>
      <c r="I17" s="105"/>
      <c r="J17" s="105"/>
      <c r="K17" s="105"/>
      <c r="L17" s="105"/>
      <c r="M17" s="106"/>
      <c r="N17" s="11"/>
    </row>
    <row r="18" spans="1:14" x14ac:dyDescent="0.3">
      <c r="A18" s="11"/>
      <c r="B18" s="107"/>
      <c r="C18" s="108"/>
      <c r="D18" s="108"/>
      <c r="E18" s="108"/>
      <c r="F18" s="108"/>
      <c r="G18" s="108"/>
      <c r="H18" s="108"/>
      <c r="I18" s="108"/>
      <c r="J18" s="108"/>
      <c r="K18" s="108"/>
      <c r="L18" s="108"/>
      <c r="M18" s="109"/>
      <c r="N18" s="11"/>
    </row>
    <row r="19" spans="1:14" x14ac:dyDescent="0.3">
      <c r="A19" s="11"/>
      <c r="B19" s="107"/>
      <c r="C19" s="108"/>
      <c r="D19" s="108"/>
      <c r="E19" s="108"/>
      <c r="F19" s="108"/>
      <c r="G19" s="108"/>
      <c r="H19" s="108"/>
      <c r="I19" s="108"/>
      <c r="J19" s="108"/>
      <c r="K19" s="108"/>
      <c r="L19" s="108"/>
      <c r="M19" s="109"/>
      <c r="N19" s="11"/>
    </row>
    <row r="20" spans="1:14" x14ac:dyDescent="0.3">
      <c r="A20" s="11"/>
      <c r="B20" s="107"/>
      <c r="C20" s="108"/>
      <c r="D20" s="108"/>
      <c r="E20" s="108"/>
      <c r="F20" s="108"/>
      <c r="G20" s="108"/>
      <c r="H20" s="108"/>
      <c r="I20" s="108"/>
      <c r="J20" s="108"/>
      <c r="K20" s="108"/>
      <c r="L20" s="108"/>
      <c r="M20" s="109"/>
      <c r="N20" s="11"/>
    </row>
    <row r="21" spans="1:14" x14ac:dyDescent="0.3">
      <c r="A21" s="11"/>
      <c r="B21" s="107"/>
      <c r="C21" s="108"/>
      <c r="D21" s="108"/>
      <c r="E21" s="108"/>
      <c r="F21" s="108"/>
      <c r="G21" s="108"/>
      <c r="H21" s="108"/>
      <c r="I21" s="108"/>
      <c r="J21" s="108"/>
      <c r="K21" s="108"/>
      <c r="L21" s="108"/>
      <c r="M21" s="109"/>
      <c r="N21" s="11"/>
    </row>
    <row r="22" spans="1:14" x14ac:dyDescent="0.3">
      <c r="A22" s="11"/>
      <c r="B22" s="107"/>
      <c r="C22" s="108"/>
      <c r="D22" s="108"/>
      <c r="E22" s="108"/>
      <c r="F22" s="108"/>
      <c r="G22" s="108"/>
      <c r="H22" s="108"/>
      <c r="I22" s="108"/>
      <c r="J22" s="108"/>
      <c r="K22" s="108"/>
      <c r="L22" s="108"/>
      <c r="M22" s="109"/>
      <c r="N22" s="11"/>
    </row>
    <row r="23" spans="1:14" x14ac:dyDescent="0.3">
      <c r="A23" s="11"/>
      <c r="B23" s="107"/>
      <c r="C23" s="108"/>
      <c r="D23" s="108"/>
      <c r="E23" s="108"/>
      <c r="F23" s="108"/>
      <c r="G23" s="108"/>
      <c r="H23" s="108"/>
      <c r="I23" s="108"/>
      <c r="J23" s="108"/>
      <c r="K23" s="108"/>
      <c r="L23" s="108"/>
      <c r="M23" s="109"/>
      <c r="N23" s="11"/>
    </row>
    <row r="24" spans="1:14" x14ac:dyDescent="0.3">
      <c r="A24" s="11"/>
      <c r="B24" s="107"/>
      <c r="C24" s="108"/>
      <c r="D24" s="108"/>
      <c r="E24" s="108"/>
      <c r="F24" s="108"/>
      <c r="G24" s="108"/>
      <c r="H24" s="108"/>
      <c r="I24" s="108"/>
      <c r="J24" s="108"/>
      <c r="K24" s="108"/>
      <c r="L24" s="108"/>
      <c r="M24" s="109"/>
      <c r="N24" s="11"/>
    </row>
    <row r="25" spans="1:14" x14ac:dyDescent="0.3">
      <c r="A25" s="11"/>
      <c r="B25" s="107"/>
      <c r="C25" s="108"/>
      <c r="D25" s="108"/>
      <c r="E25" s="108"/>
      <c r="F25" s="108"/>
      <c r="G25" s="108"/>
      <c r="H25" s="108"/>
      <c r="I25" s="108"/>
      <c r="J25" s="108"/>
      <c r="K25" s="108"/>
      <c r="L25" s="108"/>
      <c r="M25" s="109"/>
      <c r="N25" s="11"/>
    </row>
    <row r="26" spans="1:14" x14ac:dyDescent="0.3">
      <c r="A26" s="11"/>
      <c r="B26" s="110"/>
      <c r="C26" s="111"/>
      <c r="D26" s="111"/>
      <c r="E26" s="111"/>
      <c r="F26" s="111"/>
      <c r="G26" s="111"/>
      <c r="H26" s="111"/>
      <c r="I26" s="111"/>
      <c r="J26" s="111"/>
      <c r="K26" s="111"/>
      <c r="L26" s="111"/>
      <c r="M26" s="112"/>
      <c r="N26" s="11"/>
    </row>
    <row r="27" spans="1:14" x14ac:dyDescent="0.3">
      <c r="A27" s="11"/>
      <c r="B27" s="11"/>
      <c r="C27" s="11"/>
      <c r="D27" s="11"/>
      <c r="E27" s="11"/>
      <c r="F27" s="11"/>
      <c r="G27" s="11"/>
      <c r="H27" s="11"/>
      <c r="I27" s="11"/>
      <c r="J27" s="11"/>
      <c r="K27" s="11"/>
      <c r="L27" s="11"/>
      <c r="M27" s="11"/>
      <c r="N27" s="11"/>
    </row>
    <row r="28" spans="1:14" x14ac:dyDescent="0.3">
      <c r="A28" s="11"/>
      <c r="B28" s="11"/>
      <c r="C28" s="11"/>
      <c r="D28" s="11"/>
      <c r="E28" s="11"/>
      <c r="F28" s="11"/>
      <c r="G28" s="11"/>
      <c r="H28" s="11"/>
      <c r="I28" s="11"/>
      <c r="J28" s="11"/>
      <c r="K28" s="11"/>
      <c r="L28" s="11"/>
      <c r="M28" s="11"/>
      <c r="N28" s="11"/>
    </row>
    <row r="29" spans="1:14" x14ac:dyDescent="0.3">
      <c r="A29" s="11"/>
      <c r="B29" s="11"/>
      <c r="C29" s="11"/>
      <c r="D29" s="11"/>
      <c r="E29" s="11"/>
      <c r="F29" s="11"/>
      <c r="G29" s="11"/>
      <c r="H29" s="11"/>
      <c r="I29" s="11"/>
      <c r="J29" s="11"/>
      <c r="K29" s="11"/>
      <c r="L29" s="11"/>
      <c r="M29" s="11"/>
      <c r="N29" s="11"/>
    </row>
    <row r="30" spans="1:14" x14ac:dyDescent="0.3">
      <c r="A30" s="11"/>
      <c r="B30" s="11"/>
      <c r="C30" s="11"/>
      <c r="D30" s="11"/>
      <c r="E30" s="11"/>
      <c r="F30" s="11"/>
      <c r="G30" s="11"/>
      <c r="H30" s="11"/>
      <c r="I30" s="11"/>
      <c r="J30" s="11"/>
      <c r="K30" s="11"/>
      <c r="L30" s="11"/>
      <c r="M30" s="11"/>
      <c r="N30" s="11"/>
    </row>
    <row r="31" spans="1:14" x14ac:dyDescent="0.3">
      <c r="A31" s="11"/>
      <c r="B31" s="11"/>
      <c r="C31" s="11"/>
      <c r="D31" s="11"/>
      <c r="E31" s="11"/>
      <c r="F31" s="11"/>
      <c r="G31" s="11"/>
      <c r="H31" s="11"/>
      <c r="I31" s="11"/>
      <c r="J31" s="11"/>
      <c r="K31" s="11"/>
      <c r="L31" s="11"/>
      <c r="M31" s="11"/>
      <c r="N31" s="11"/>
    </row>
    <row r="32" spans="1:14" x14ac:dyDescent="0.3">
      <c r="A32" s="11"/>
      <c r="B32" s="11"/>
      <c r="C32" s="11"/>
      <c r="D32" s="11"/>
      <c r="E32" s="11"/>
      <c r="F32" s="11"/>
      <c r="G32" s="11"/>
      <c r="H32" s="11"/>
      <c r="I32" s="11"/>
      <c r="J32" s="11"/>
      <c r="K32" s="11"/>
      <c r="L32" s="11"/>
      <c r="M32" s="11"/>
      <c r="N32" s="11"/>
    </row>
    <row r="33" spans="1:14" x14ac:dyDescent="0.3">
      <c r="A33" s="11"/>
      <c r="B33" s="11"/>
      <c r="C33" s="11"/>
      <c r="D33" s="11"/>
      <c r="E33" s="11"/>
      <c r="F33" s="11"/>
      <c r="G33" s="11"/>
      <c r="H33" s="11"/>
      <c r="I33" s="11"/>
      <c r="J33" s="11"/>
      <c r="K33" s="11"/>
      <c r="L33" s="11"/>
      <c r="M33" s="11"/>
      <c r="N33" s="11"/>
    </row>
    <row r="34" spans="1:14" x14ac:dyDescent="0.3">
      <c r="A34" s="11"/>
      <c r="B34" s="11"/>
      <c r="C34" s="11"/>
      <c r="D34" s="11"/>
      <c r="E34" s="11"/>
      <c r="F34" s="11"/>
      <c r="G34" s="11"/>
      <c r="H34" s="11"/>
      <c r="I34" s="11"/>
      <c r="J34" s="11"/>
      <c r="K34" s="11"/>
      <c r="L34" s="11"/>
      <c r="M34" s="11"/>
      <c r="N34" s="11"/>
    </row>
    <row r="35" spans="1:14" x14ac:dyDescent="0.3">
      <c r="A35" s="11"/>
      <c r="B35" s="11"/>
      <c r="C35" s="11"/>
      <c r="D35" s="11"/>
      <c r="E35" s="11"/>
      <c r="F35" s="11"/>
      <c r="G35" s="11"/>
      <c r="H35" s="11"/>
      <c r="I35" s="11"/>
      <c r="J35" s="11"/>
      <c r="K35" s="11"/>
      <c r="L35" s="11"/>
      <c r="M35" s="11"/>
      <c r="N35" s="11"/>
    </row>
  </sheetData>
  <sheetProtection password="8088" sheet="1" objects="1" scenarios="1"/>
  <mergeCells count="20">
    <mergeCell ref="H2:M2"/>
    <mergeCell ref="B2:G2"/>
    <mergeCell ref="H5:I5"/>
    <mergeCell ref="J5:M5"/>
    <mergeCell ref="B13:G13"/>
    <mergeCell ref="K13:M13"/>
    <mergeCell ref="B8:E8"/>
    <mergeCell ref="F8:G8"/>
    <mergeCell ref="H8:I8"/>
    <mergeCell ref="J8:K8"/>
    <mergeCell ref="C14:D14"/>
    <mergeCell ref="F14:G14"/>
    <mergeCell ref="K14:M14"/>
    <mergeCell ref="B17:M26"/>
    <mergeCell ref="B5:G6"/>
    <mergeCell ref="H6:M6"/>
    <mergeCell ref="B11:G11"/>
    <mergeCell ref="K11:M11"/>
    <mergeCell ref="B12:G12"/>
    <mergeCell ref="K12:M12"/>
  </mergeCells>
  <pageMargins left="0.23622047244094491" right="0.23622047244094491" top="0.74803149606299213" bottom="0.7480314960629921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topLeftCell="A4" workbookViewId="0">
      <selection activeCell="T29" sqref="T29"/>
    </sheetView>
  </sheetViews>
  <sheetFormatPr defaultRowHeight="14.4" x14ac:dyDescent="0.3"/>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S267"/>
  <sheetViews>
    <sheetView showRowColHeaders="0" topLeftCell="C7" workbookViewId="0">
      <selection activeCell="H24" sqref="H24"/>
    </sheetView>
  </sheetViews>
  <sheetFormatPr defaultColWidth="9.109375" defaultRowHeight="14.4" x14ac:dyDescent="0.3"/>
  <cols>
    <col min="1" max="1" width="1.5546875" style="59" customWidth="1"/>
    <col min="2" max="2" width="9.109375" style="59"/>
    <col min="3" max="3" width="25.6640625" style="59" customWidth="1"/>
    <col min="4" max="4" width="7.6640625" style="3" customWidth="1"/>
    <col min="5" max="5" width="11.88671875" style="59" bestFit="1" customWidth="1"/>
    <col min="6" max="6" width="10.44140625" style="59" customWidth="1"/>
    <col min="7" max="7" width="9.109375" style="59"/>
    <col min="8" max="8" width="9.109375" style="60"/>
    <col min="9" max="9" width="10.88671875" style="59" customWidth="1"/>
    <col min="10" max="13" width="12.33203125" style="59" customWidth="1"/>
    <col min="14" max="14" width="15.88671875" style="59" customWidth="1"/>
    <col min="15" max="16" width="12.33203125" style="59" customWidth="1"/>
    <col min="17" max="17" width="16.33203125" style="59" customWidth="1"/>
    <col min="18" max="18" width="13.109375" style="59" customWidth="1"/>
    <col min="19" max="19" width="12.44140625" style="59" customWidth="1"/>
    <col min="20" max="16384" width="9.109375" style="59"/>
  </cols>
  <sheetData>
    <row r="1" spans="2:19" x14ac:dyDescent="0.3">
      <c r="B1" s="56" t="s">
        <v>55</v>
      </c>
      <c r="C1" s="56" t="str">
        <f>'I. Uchazeč'!J5</f>
        <v>(1) Zlín</v>
      </c>
      <c r="D1" s="57"/>
      <c r="E1" s="57"/>
      <c r="F1" s="56" t="s">
        <v>92</v>
      </c>
      <c r="G1" s="57"/>
      <c r="H1" s="58"/>
      <c r="I1" s="57"/>
      <c r="J1" s="57"/>
      <c r="K1" s="57"/>
      <c r="L1" s="57"/>
      <c r="M1" s="57"/>
      <c r="N1" s="57"/>
      <c r="O1" s="57"/>
      <c r="P1" s="57"/>
      <c r="Q1" s="57"/>
      <c r="R1" s="57"/>
      <c r="S1" s="57"/>
    </row>
    <row r="2" spans="2:19" x14ac:dyDescent="0.3">
      <c r="B2" s="75" t="s">
        <v>31</v>
      </c>
      <c r="C2" s="75"/>
      <c r="D2" s="76" t="s">
        <v>32</v>
      </c>
      <c r="E2" s="170">
        <f>'I. Uchazeč'!J8</f>
        <v>43101</v>
      </c>
      <c r="F2" s="170"/>
      <c r="G2" s="76" t="s">
        <v>33</v>
      </c>
      <c r="H2" s="170">
        <f>'I. Uchazeč'!M8</f>
        <v>46752</v>
      </c>
      <c r="I2" s="170"/>
      <c r="J2" s="75" t="s">
        <v>34</v>
      </c>
      <c r="K2" s="75"/>
      <c r="L2" s="75"/>
      <c r="M2" s="75"/>
      <c r="N2" s="75"/>
      <c r="O2" s="75"/>
      <c r="P2" s="75"/>
    </row>
    <row r="3" spans="2:19" x14ac:dyDescent="0.3">
      <c r="B3" s="75" t="s">
        <v>82</v>
      </c>
      <c r="C3" s="75"/>
      <c r="D3" s="75"/>
      <c r="E3" s="75"/>
      <c r="F3" s="75"/>
      <c r="G3" s="75"/>
      <c r="H3" s="77"/>
      <c r="I3" s="75"/>
      <c r="J3" s="75"/>
      <c r="K3" s="75"/>
      <c r="L3" s="75"/>
      <c r="M3" s="75"/>
      <c r="N3" s="75"/>
      <c r="O3" s="75"/>
      <c r="P3" s="75"/>
      <c r="Q3" s="75"/>
    </row>
    <row r="4" spans="2:19" ht="15" customHeight="1" x14ac:dyDescent="0.3">
      <c r="B4" s="138" t="s">
        <v>26</v>
      </c>
      <c r="C4" s="139" t="s">
        <v>8</v>
      </c>
      <c r="D4" s="147" t="s">
        <v>100</v>
      </c>
      <c r="E4" s="171" t="s">
        <v>93</v>
      </c>
      <c r="F4" s="145" t="s">
        <v>51</v>
      </c>
      <c r="G4" s="153" t="s">
        <v>53</v>
      </c>
      <c r="H4" s="154"/>
      <c r="I4" s="154"/>
      <c r="J4" s="154"/>
      <c r="K4" s="154"/>
      <c r="L4" s="154"/>
      <c r="M4" s="154"/>
      <c r="N4" s="155"/>
      <c r="P4" s="65"/>
      <c r="Q4" s="65"/>
      <c r="R4" s="65"/>
    </row>
    <row r="5" spans="2:19" ht="15" customHeight="1" x14ac:dyDescent="0.3">
      <c r="B5" s="138"/>
      <c r="C5" s="139"/>
      <c r="D5" s="148"/>
      <c r="E5" s="172"/>
      <c r="F5" s="146"/>
      <c r="G5" s="142" t="s">
        <v>86</v>
      </c>
      <c r="H5" s="143"/>
      <c r="I5" s="144"/>
      <c r="J5" s="142" t="s">
        <v>87</v>
      </c>
      <c r="K5" s="143"/>
      <c r="L5" s="143"/>
      <c r="M5" s="144"/>
      <c r="N5" s="93" t="s">
        <v>94</v>
      </c>
      <c r="P5" s="65"/>
      <c r="Q5" s="65"/>
      <c r="R5" s="65"/>
    </row>
    <row r="6" spans="2:19" ht="15.6" x14ac:dyDescent="0.3">
      <c r="B6" s="138"/>
      <c r="C6" s="139"/>
      <c r="D6" s="149"/>
      <c r="E6" s="173"/>
      <c r="F6" s="61" t="s">
        <v>52</v>
      </c>
      <c r="G6" s="90" t="s">
        <v>2</v>
      </c>
      <c r="H6" s="62" t="s">
        <v>3</v>
      </c>
      <c r="I6" s="62" t="s">
        <v>84</v>
      </c>
      <c r="J6" s="62" t="s">
        <v>85</v>
      </c>
      <c r="K6" s="62" t="s">
        <v>4</v>
      </c>
      <c r="L6" s="62" t="s">
        <v>5</v>
      </c>
      <c r="M6" s="83" t="s">
        <v>95</v>
      </c>
      <c r="N6" s="83" t="s">
        <v>103</v>
      </c>
      <c r="P6" s="65"/>
      <c r="Q6" s="65"/>
      <c r="R6" s="65"/>
    </row>
    <row r="7" spans="2:19" s="65" customFormat="1" ht="24" customHeight="1" x14ac:dyDescent="0.3">
      <c r="B7" s="5">
        <v>1</v>
      </c>
      <c r="C7" s="63" t="s">
        <v>58</v>
      </c>
      <c r="D7" s="63" t="s">
        <v>9</v>
      </c>
      <c r="E7" s="6">
        <v>0</v>
      </c>
      <c r="F7" s="64">
        <v>0</v>
      </c>
      <c r="G7" s="68"/>
      <c r="H7" s="68"/>
      <c r="I7" s="161"/>
      <c r="J7" s="164"/>
      <c r="K7" s="69"/>
      <c r="L7" s="164"/>
      <c r="M7" s="164"/>
      <c r="N7" s="167">
        <f>F14</f>
        <v>3085183.8</v>
      </c>
    </row>
    <row r="8" spans="2:19" s="65" customFormat="1" ht="24" customHeight="1" x14ac:dyDescent="0.3">
      <c r="B8" s="5">
        <v>2</v>
      </c>
      <c r="C8" s="63" t="s">
        <v>59</v>
      </c>
      <c r="D8" s="63" t="s">
        <v>10</v>
      </c>
      <c r="E8" s="6">
        <v>2</v>
      </c>
      <c r="F8" s="64">
        <v>66560</v>
      </c>
      <c r="G8" s="68"/>
      <c r="H8" s="68"/>
      <c r="I8" s="162"/>
      <c r="J8" s="165"/>
      <c r="K8" s="69"/>
      <c r="L8" s="165"/>
      <c r="M8" s="165"/>
      <c r="N8" s="168"/>
    </row>
    <row r="9" spans="2:19" s="65" customFormat="1" ht="24" customHeight="1" x14ac:dyDescent="0.3">
      <c r="B9" s="5">
        <v>3</v>
      </c>
      <c r="C9" s="63" t="s">
        <v>60</v>
      </c>
      <c r="D9" s="63" t="s">
        <v>11</v>
      </c>
      <c r="E9" s="6">
        <v>24</v>
      </c>
      <c r="F9" s="64">
        <v>1280178.1000000001</v>
      </c>
      <c r="G9" s="68"/>
      <c r="H9" s="68"/>
      <c r="I9" s="162"/>
      <c r="J9" s="165"/>
      <c r="K9" s="69"/>
      <c r="L9" s="165"/>
      <c r="M9" s="165"/>
      <c r="N9" s="168"/>
    </row>
    <row r="10" spans="2:19" s="65" customFormat="1" ht="24" customHeight="1" x14ac:dyDescent="0.3">
      <c r="B10" s="5">
        <v>4</v>
      </c>
      <c r="C10" s="63" t="s">
        <v>61</v>
      </c>
      <c r="D10" s="63" t="s">
        <v>12</v>
      </c>
      <c r="E10" s="6">
        <v>18</v>
      </c>
      <c r="F10" s="64">
        <v>1529488.9</v>
      </c>
      <c r="G10" s="68"/>
      <c r="H10" s="68"/>
      <c r="I10" s="162"/>
      <c r="J10" s="165"/>
      <c r="K10" s="69"/>
      <c r="L10" s="165"/>
      <c r="M10" s="165"/>
      <c r="N10" s="168"/>
    </row>
    <row r="11" spans="2:19" s="65" customFormat="1" ht="24" customHeight="1" x14ac:dyDescent="0.3">
      <c r="B11" s="5">
        <v>5</v>
      </c>
      <c r="C11" s="63" t="s">
        <v>62</v>
      </c>
      <c r="D11" s="63" t="s">
        <v>13</v>
      </c>
      <c r="E11" s="6">
        <v>3</v>
      </c>
      <c r="F11" s="64">
        <v>208956.79999999999</v>
      </c>
      <c r="G11" s="68"/>
      <c r="H11" s="68"/>
      <c r="I11" s="162"/>
      <c r="J11" s="165"/>
      <c r="K11" s="69"/>
      <c r="L11" s="165"/>
      <c r="M11" s="165"/>
      <c r="N11" s="168"/>
    </row>
    <row r="12" spans="2:19" s="65" customFormat="1" ht="24" customHeight="1" x14ac:dyDescent="0.3">
      <c r="B12" s="5">
        <v>6</v>
      </c>
      <c r="C12" s="63" t="s">
        <v>63</v>
      </c>
      <c r="D12" s="63" t="s">
        <v>14</v>
      </c>
      <c r="E12" s="6">
        <v>0</v>
      </c>
      <c r="F12" s="64">
        <v>0</v>
      </c>
      <c r="G12" s="68"/>
      <c r="H12" s="68"/>
      <c r="I12" s="162"/>
      <c r="J12" s="165"/>
      <c r="K12" s="69"/>
      <c r="L12" s="165"/>
      <c r="M12" s="165"/>
      <c r="N12" s="168"/>
    </row>
    <row r="13" spans="2:19" s="65" customFormat="1" ht="24" customHeight="1" x14ac:dyDescent="0.3">
      <c r="B13" s="5">
        <v>7</v>
      </c>
      <c r="C13" s="63" t="s">
        <v>96</v>
      </c>
      <c r="D13" s="63" t="s">
        <v>97</v>
      </c>
      <c r="E13" s="10">
        <v>0</v>
      </c>
      <c r="F13" s="64">
        <v>1E-3</v>
      </c>
      <c r="G13" s="68"/>
      <c r="H13" s="68"/>
      <c r="I13" s="163"/>
      <c r="J13" s="166"/>
      <c r="K13" s="69"/>
      <c r="L13" s="166"/>
      <c r="M13" s="166"/>
      <c r="N13" s="169"/>
    </row>
    <row r="14" spans="2:19" s="65" customFormat="1" ht="25.5" customHeight="1" x14ac:dyDescent="0.3">
      <c r="B14" s="150" t="s">
        <v>0</v>
      </c>
      <c r="C14" s="151"/>
      <c r="D14" s="152"/>
      <c r="E14" s="7">
        <f>SUM(E7:E12)</f>
        <v>47</v>
      </c>
      <c r="F14" s="8">
        <f>SUM(F7:F12)</f>
        <v>3085183.8</v>
      </c>
      <c r="G14" s="9">
        <f>(G7*F7+G8*F8+G9*F9+G10*F10+G11*F11+G12*F12)/F14</f>
        <v>0</v>
      </c>
      <c r="H14" s="9">
        <f>(H7*F7+H8*F8+H9*F9+H10*F10+H11*F11+H12*F12)/F14</f>
        <v>0</v>
      </c>
      <c r="I14" s="9">
        <f>I7</f>
        <v>0</v>
      </c>
      <c r="J14" s="8">
        <f>SUM(J7:J12)</f>
        <v>0</v>
      </c>
      <c r="K14" s="8">
        <f>SUM(K7:K12)</f>
        <v>0</v>
      </c>
      <c r="L14" s="8">
        <f>SUM(L7:L12)</f>
        <v>0</v>
      </c>
      <c r="M14" s="8">
        <f t="shared" ref="M14:N14" si="0">SUM(M7:M12)</f>
        <v>0</v>
      </c>
      <c r="N14" s="8">
        <f t="shared" si="0"/>
        <v>3085183.8</v>
      </c>
    </row>
    <row r="15" spans="2:19" x14ac:dyDescent="0.3">
      <c r="D15" s="59"/>
      <c r="H15" s="59"/>
    </row>
    <row r="16" spans="2:19" x14ac:dyDescent="0.3">
      <c r="C16" s="140" t="s">
        <v>76</v>
      </c>
      <c r="D16" s="140"/>
      <c r="E16" s="156" t="s">
        <v>75</v>
      </c>
      <c r="F16" s="157"/>
      <c r="H16" s="141" t="s">
        <v>77</v>
      </c>
      <c r="I16" s="158"/>
      <c r="J16" s="158"/>
      <c r="K16" s="159"/>
      <c r="L16" s="160"/>
      <c r="O16" s="67"/>
    </row>
    <row r="17" spans="3:19" x14ac:dyDescent="0.3">
      <c r="C17" s="140" t="s">
        <v>71</v>
      </c>
      <c r="D17" s="141"/>
      <c r="E17" s="94">
        <v>10.619707001522071</v>
      </c>
      <c r="F17" s="49" t="s">
        <v>73</v>
      </c>
      <c r="H17" s="140" t="s">
        <v>54</v>
      </c>
      <c r="I17" s="140"/>
      <c r="J17" s="141"/>
      <c r="K17" s="220">
        <v>23.31</v>
      </c>
      <c r="L17" s="49" t="s">
        <v>74</v>
      </c>
      <c r="S17" s="84"/>
    </row>
    <row r="18" spans="3:19" ht="15" customHeight="1" x14ac:dyDescent="0.3">
      <c r="C18" s="140" t="s">
        <v>72</v>
      </c>
      <c r="D18" s="140"/>
      <c r="E18" s="94">
        <v>7.2803938356164393</v>
      </c>
      <c r="F18" s="49" t="s">
        <v>73</v>
      </c>
      <c r="H18" s="140" t="s">
        <v>69</v>
      </c>
      <c r="I18" s="140"/>
      <c r="J18" s="140"/>
      <c r="K18" s="221">
        <v>124.2</v>
      </c>
      <c r="L18" s="50"/>
      <c r="S18" s="85"/>
    </row>
    <row r="19" spans="3:19" x14ac:dyDescent="0.3">
      <c r="C19" s="140" t="s">
        <v>81</v>
      </c>
      <c r="D19" s="140"/>
      <c r="E19" s="66">
        <f>F14/365</f>
        <v>8452.5583561643834</v>
      </c>
      <c r="F19" s="49" t="s">
        <v>7</v>
      </c>
      <c r="H19" s="140" t="s">
        <v>101</v>
      </c>
      <c r="I19" s="140"/>
      <c r="J19" s="141"/>
      <c r="K19" s="222">
        <v>24874</v>
      </c>
      <c r="L19" s="49" t="s">
        <v>80</v>
      </c>
      <c r="N19" s="67"/>
      <c r="S19" s="85"/>
    </row>
    <row r="20" spans="3:19" x14ac:dyDescent="0.3">
      <c r="D20" s="59"/>
      <c r="H20" s="59"/>
      <c r="M20" s="92"/>
      <c r="N20" s="91"/>
    </row>
    <row r="21" spans="3:19" ht="15" customHeight="1" x14ac:dyDescent="0.3">
      <c r="D21" s="59"/>
    </row>
    <row r="22" spans="3:19" x14ac:dyDescent="0.3">
      <c r="D22" s="59"/>
    </row>
    <row r="23" spans="3:19" ht="15" customHeight="1" x14ac:dyDescent="0.3">
      <c r="D23" s="59"/>
    </row>
    <row r="24" spans="3:19" ht="15" customHeight="1" x14ac:dyDescent="0.3">
      <c r="D24" s="59"/>
      <c r="M24" s="59" t="s">
        <v>89</v>
      </c>
    </row>
    <row r="25" spans="3:19" x14ac:dyDescent="0.3">
      <c r="D25" s="59"/>
    </row>
    <row r="26" spans="3:19" x14ac:dyDescent="0.3">
      <c r="D26" s="59"/>
    </row>
    <row r="27" spans="3:19" x14ac:dyDescent="0.3">
      <c r="D27" s="59"/>
    </row>
    <row r="28" spans="3:19" x14ac:dyDescent="0.3">
      <c r="D28" s="59"/>
    </row>
    <row r="29" spans="3:19" x14ac:dyDescent="0.3">
      <c r="D29" s="59"/>
    </row>
    <row r="30" spans="3:19" x14ac:dyDescent="0.3">
      <c r="D30" s="59"/>
    </row>
    <row r="31" spans="3:19" x14ac:dyDescent="0.3">
      <c r="D31" s="59"/>
    </row>
    <row r="32" spans="3:19" x14ac:dyDescent="0.3">
      <c r="D32" s="59"/>
    </row>
    <row r="33" spans="4:4" x14ac:dyDescent="0.3">
      <c r="D33" s="59"/>
    </row>
    <row r="34" spans="4:4" x14ac:dyDescent="0.3">
      <c r="D34" s="59"/>
    </row>
    <row r="35" spans="4:4" x14ac:dyDescent="0.3">
      <c r="D35" s="59"/>
    </row>
    <row r="36" spans="4:4" x14ac:dyDescent="0.3">
      <c r="D36" s="59"/>
    </row>
    <row r="37" spans="4:4" x14ac:dyDescent="0.3">
      <c r="D37" s="59"/>
    </row>
    <row r="38" spans="4:4" x14ac:dyDescent="0.3">
      <c r="D38" s="59"/>
    </row>
    <row r="39" spans="4:4" x14ac:dyDescent="0.3">
      <c r="D39" s="59"/>
    </row>
    <row r="40" spans="4:4" x14ac:dyDescent="0.3">
      <c r="D40" s="59"/>
    </row>
    <row r="41" spans="4:4" x14ac:dyDescent="0.3">
      <c r="D41" s="59"/>
    </row>
    <row r="42" spans="4:4" x14ac:dyDescent="0.3">
      <c r="D42" s="59"/>
    </row>
    <row r="43" spans="4:4" x14ac:dyDescent="0.3">
      <c r="D43" s="59"/>
    </row>
    <row r="44" spans="4:4" x14ac:dyDescent="0.3">
      <c r="D44" s="59"/>
    </row>
    <row r="45" spans="4:4" x14ac:dyDescent="0.3">
      <c r="D45" s="59"/>
    </row>
    <row r="46" spans="4:4" x14ac:dyDescent="0.3">
      <c r="D46" s="59"/>
    </row>
    <row r="47" spans="4:4" x14ac:dyDescent="0.3">
      <c r="D47" s="59"/>
    </row>
    <row r="48" spans="4:4" x14ac:dyDescent="0.3">
      <c r="D48" s="59"/>
    </row>
    <row r="49" spans="4:4" x14ac:dyDescent="0.3">
      <c r="D49" s="59"/>
    </row>
    <row r="50" spans="4:4" x14ac:dyDescent="0.3">
      <c r="D50" s="59"/>
    </row>
    <row r="51" spans="4:4" x14ac:dyDescent="0.3">
      <c r="D51" s="59"/>
    </row>
    <row r="52" spans="4:4" x14ac:dyDescent="0.3">
      <c r="D52" s="59"/>
    </row>
    <row r="53" spans="4:4" x14ac:dyDescent="0.3">
      <c r="D53" s="59"/>
    </row>
    <row r="54" spans="4:4" x14ac:dyDescent="0.3">
      <c r="D54" s="59"/>
    </row>
    <row r="55" spans="4:4" x14ac:dyDescent="0.3">
      <c r="D55" s="59"/>
    </row>
    <row r="56" spans="4:4" x14ac:dyDescent="0.3">
      <c r="D56" s="59"/>
    </row>
    <row r="57" spans="4:4" x14ac:dyDescent="0.3">
      <c r="D57" s="59"/>
    </row>
    <row r="58" spans="4:4" x14ac:dyDescent="0.3">
      <c r="D58" s="59"/>
    </row>
    <row r="59" spans="4:4" x14ac:dyDescent="0.3">
      <c r="D59" s="59"/>
    </row>
    <row r="60" spans="4:4" x14ac:dyDescent="0.3">
      <c r="D60" s="59"/>
    </row>
    <row r="61" spans="4:4" x14ac:dyDescent="0.3">
      <c r="D61" s="59"/>
    </row>
    <row r="62" spans="4:4" x14ac:dyDescent="0.3">
      <c r="D62" s="59"/>
    </row>
    <row r="63" spans="4:4" x14ac:dyDescent="0.3">
      <c r="D63" s="59"/>
    </row>
    <row r="64" spans="4:4" x14ac:dyDescent="0.3">
      <c r="D64" s="59"/>
    </row>
    <row r="65" spans="4:4" x14ac:dyDescent="0.3">
      <c r="D65" s="59"/>
    </row>
    <row r="66" spans="4:4" x14ac:dyDescent="0.3">
      <c r="D66" s="59"/>
    </row>
    <row r="67" spans="4:4" x14ac:dyDescent="0.3">
      <c r="D67" s="59"/>
    </row>
    <row r="68" spans="4:4" x14ac:dyDescent="0.3">
      <c r="D68" s="59"/>
    </row>
    <row r="69" spans="4:4" x14ac:dyDescent="0.3">
      <c r="D69" s="59"/>
    </row>
    <row r="70" spans="4:4" x14ac:dyDescent="0.3">
      <c r="D70" s="59"/>
    </row>
    <row r="71" spans="4:4" x14ac:dyDescent="0.3">
      <c r="D71" s="59"/>
    </row>
    <row r="72" spans="4:4" x14ac:dyDescent="0.3">
      <c r="D72" s="59"/>
    </row>
    <row r="73" spans="4:4" x14ac:dyDescent="0.3">
      <c r="D73" s="59"/>
    </row>
    <row r="74" spans="4:4" x14ac:dyDescent="0.3">
      <c r="D74" s="59"/>
    </row>
    <row r="75" spans="4:4" x14ac:dyDescent="0.3">
      <c r="D75" s="59"/>
    </row>
    <row r="76" spans="4:4" x14ac:dyDescent="0.3">
      <c r="D76" s="59"/>
    </row>
    <row r="77" spans="4:4" x14ac:dyDescent="0.3">
      <c r="D77" s="59"/>
    </row>
    <row r="78" spans="4:4" x14ac:dyDescent="0.3">
      <c r="D78" s="59"/>
    </row>
    <row r="79" spans="4:4" x14ac:dyDescent="0.3">
      <c r="D79" s="59"/>
    </row>
    <row r="80" spans="4:4" x14ac:dyDescent="0.3">
      <c r="D80" s="59"/>
    </row>
    <row r="81" spans="4:4" x14ac:dyDescent="0.3">
      <c r="D81" s="59"/>
    </row>
    <row r="82" spans="4:4" x14ac:dyDescent="0.3">
      <c r="D82" s="59"/>
    </row>
    <row r="83" spans="4:4" x14ac:dyDescent="0.3">
      <c r="D83" s="59"/>
    </row>
    <row r="84" spans="4:4" x14ac:dyDescent="0.3">
      <c r="D84" s="59"/>
    </row>
    <row r="85" spans="4:4" x14ac:dyDescent="0.3">
      <c r="D85" s="59"/>
    </row>
    <row r="86" spans="4:4" x14ac:dyDescent="0.3">
      <c r="D86" s="59"/>
    </row>
    <row r="87" spans="4:4" x14ac:dyDescent="0.3">
      <c r="D87" s="59"/>
    </row>
    <row r="88" spans="4:4" x14ac:dyDescent="0.3">
      <c r="D88" s="59"/>
    </row>
    <row r="89" spans="4:4" x14ac:dyDescent="0.3">
      <c r="D89" s="59"/>
    </row>
    <row r="90" spans="4:4" x14ac:dyDescent="0.3">
      <c r="D90" s="59"/>
    </row>
    <row r="91" spans="4:4" x14ac:dyDescent="0.3">
      <c r="D91" s="59"/>
    </row>
    <row r="92" spans="4:4" x14ac:dyDescent="0.3">
      <c r="D92" s="59"/>
    </row>
    <row r="93" spans="4:4" x14ac:dyDescent="0.3">
      <c r="D93" s="59"/>
    </row>
    <row r="94" spans="4:4" x14ac:dyDescent="0.3">
      <c r="D94" s="59"/>
    </row>
    <row r="95" spans="4:4" x14ac:dyDescent="0.3">
      <c r="D95" s="59"/>
    </row>
    <row r="96" spans="4:4" x14ac:dyDescent="0.3">
      <c r="D96" s="59"/>
    </row>
    <row r="97" spans="4:4" x14ac:dyDescent="0.3">
      <c r="D97" s="59"/>
    </row>
    <row r="98" spans="4:4" x14ac:dyDescent="0.3">
      <c r="D98" s="59"/>
    </row>
    <row r="99" spans="4:4" x14ac:dyDescent="0.3">
      <c r="D99" s="59"/>
    </row>
    <row r="100" spans="4:4" x14ac:dyDescent="0.3">
      <c r="D100" s="59"/>
    </row>
    <row r="101" spans="4:4" x14ac:dyDescent="0.3">
      <c r="D101" s="59"/>
    </row>
    <row r="102" spans="4:4" x14ac:dyDescent="0.3">
      <c r="D102" s="59"/>
    </row>
    <row r="103" spans="4:4" x14ac:dyDescent="0.3">
      <c r="D103" s="59"/>
    </row>
    <row r="104" spans="4:4" x14ac:dyDescent="0.3">
      <c r="D104" s="59"/>
    </row>
    <row r="105" spans="4:4" x14ac:dyDescent="0.3">
      <c r="D105" s="59"/>
    </row>
    <row r="106" spans="4:4" x14ac:dyDescent="0.3">
      <c r="D106" s="59"/>
    </row>
    <row r="107" spans="4:4" x14ac:dyDescent="0.3">
      <c r="D107" s="59"/>
    </row>
    <row r="108" spans="4:4" x14ac:dyDescent="0.3">
      <c r="D108" s="59"/>
    </row>
    <row r="109" spans="4:4" x14ac:dyDescent="0.3">
      <c r="D109" s="59"/>
    </row>
    <row r="110" spans="4:4" x14ac:dyDescent="0.3">
      <c r="D110" s="59"/>
    </row>
    <row r="111" spans="4:4" x14ac:dyDescent="0.3">
      <c r="D111" s="59"/>
    </row>
    <row r="112" spans="4:4" x14ac:dyDescent="0.3">
      <c r="D112" s="59"/>
    </row>
    <row r="113" spans="4:4" x14ac:dyDescent="0.3">
      <c r="D113" s="59"/>
    </row>
    <row r="114" spans="4:4" x14ac:dyDescent="0.3">
      <c r="D114" s="59"/>
    </row>
    <row r="115" spans="4:4" x14ac:dyDescent="0.3">
      <c r="D115" s="59"/>
    </row>
    <row r="116" spans="4:4" x14ac:dyDescent="0.3">
      <c r="D116" s="59"/>
    </row>
    <row r="117" spans="4:4" x14ac:dyDescent="0.3">
      <c r="D117" s="59"/>
    </row>
    <row r="118" spans="4:4" x14ac:dyDescent="0.3">
      <c r="D118" s="59"/>
    </row>
    <row r="119" spans="4:4" x14ac:dyDescent="0.3">
      <c r="D119" s="59"/>
    </row>
    <row r="120" spans="4:4" x14ac:dyDescent="0.3">
      <c r="D120" s="59"/>
    </row>
    <row r="121" spans="4:4" x14ac:dyDescent="0.3">
      <c r="D121" s="59"/>
    </row>
    <row r="122" spans="4:4" x14ac:dyDescent="0.3">
      <c r="D122" s="59"/>
    </row>
    <row r="123" spans="4:4" x14ac:dyDescent="0.3">
      <c r="D123" s="59"/>
    </row>
    <row r="124" spans="4:4" x14ac:dyDescent="0.3">
      <c r="D124" s="59"/>
    </row>
    <row r="125" spans="4:4" x14ac:dyDescent="0.3">
      <c r="D125" s="59"/>
    </row>
    <row r="126" spans="4:4" x14ac:dyDescent="0.3">
      <c r="D126" s="59"/>
    </row>
    <row r="127" spans="4:4" x14ac:dyDescent="0.3">
      <c r="D127" s="59"/>
    </row>
    <row r="128" spans="4:4" x14ac:dyDescent="0.3">
      <c r="D128" s="59"/>
    </row>
    <row r="129" spans="4:4" x14ac:dyDescent="0.3">
      <c r="D129" s="59"/>
    </row>
    <row r="130" spans="4:4" x14ac:dyDescent="0.3">
      <c r="D130" s="59"/>
    </row>
    <row r="131" spans="4:4" x14ac:dyDescent="0.3">
      <c r="D131" s="59"/>
    </row>
    <row r="132" spans="4:4" x14ac:dyDescent="0.3">
      <c r="D132" s="59"/>
    </row>
    <row r="133" spans="4:4" x14ac:dyDescent="0.3">
      <c r="D133" s="59"/>
    </row>
    <row r="134" spans="4:4" x14ac:dyDescent="0.3">
      <c r="D134" s="59"/>
    </row>
    <row r="135" spans="4:4" x14ac:dyDescent="0.3">
      <c r="D135" s="59"/>
    </row>
    <row r="136" spans="4:4" x14ac:dyDescent="0.3">
      <c r="D136" s="59"/>
    </row>
    <row r="137" spans="4:4" x14ac:dyDescent="0.3">
      <c r="D137" s="59"/>
    </row>
    <row r="138" spans="4:4" x14ac:dyDescent="0.3">
      <c r="D138" s="59"/>
    </row>
    <row r="139" spans="4:4" x14ac:dyDescent="0.3">
      <c r="D139" s="59"/>
    </row>
    <row r="140" spans="4:4" x14ac:dyDescent="0.3">
      <c r="D140" s="59"/>
    </row>
    <row r="141" spans="4:4" x14ac:dyDescent="0.3">
      <c r="D141" s="59"/>
    </row>
    <row r="142" spans="4:4" x14ac:dyDescent="0.3">
      <c r="D142" s="59"/>
    </row>
    <row r="143" spans="4:4" x14ac:dyDescent="0.3">
      <c r="D143" s="59"/>
    </row>
    <row r="144" spans="4:4" x14ac:dyDescent="0.3">
      <c r="D144" s="59"/>
    </row>
    <row r="145" spans="4:4" x14ac:dyDescent="0.3">
      <c r="D145" s="59"/>
    </row>
    <row r="146" spans="4:4" x14ac:dyDescent="0.3">
      <c r="D146" s="59"/>
    </row>
    <row r="147" spans="4:4" x14ac:dyDescent="0.3">
      <c r="D147" s="59"/>
    </row>
    <row r="148" spans="4:4" x14ac:dyDescent="0.3">
      <c r="D148" s="59"/>
    </row>
    <row r="149" spans="4:4" x14ac:dyDescent="0.3">
      <c r="D149" s="59"/>
    </row>
    <row r="150" spans="4:4" x14ac:dyDescent="0.3">
      <c r="D150" s="59"/>
    </row>
    <row r="151" spans="4:4" x14ac:dyDescent="0.3">
      <c r="D151" s="59"/>
    </row>
    <row r="152" spans="4:4" x14ac:dyDescent="0.3">
      <c r="D152" s="59"/>
    </row>
    <row r="153" spans="4:4" x14ac:dyDescent="0.3">
      <c r="D153" s="59"/>
    </row>
    <row r="154" spans="4:4" x14ac:dyDescent="0.3">
      <c r="D154" s="59"/>
    </row>
    <row r="155" spans="4:4" x14ac:dyDescent="0.3">
      <c r="D155" s="59"/>
    </row>
    <row r="156" spans="4:4" x14ac:dyDescent="0.3">
      <c r="D156" s="59"/>
    </row>
    <row r="157" spans="4:4" x14ac:dyDescent="0.3">
      <c r="D157" s="59"/>
    </row>
    <row r="158" spans="4:4" x14ac:dyDescent="0.3">
      <c r="D158" s="59"/>
    </row>
    <row r="159" spans="4:4" x14ac:dyDescent="0.3">
      <c r="D159" s="59"/>
    </row>
    <row r="160" spans="4:4" x14ac:dyDescent="0.3">
      <c r="D160" s="59"/>
    </row>
    <row r="161" spans="4:4" x14ac:dyDescent="0.3">
      <c r="D161" s="59"/>
    </row>
    <row r="162" spans="4:4" x14ac:dyDescent="0.3">
      <c r="D162" s="59"/>
    </row>
    <row r="163" spans="4:4" x14ac:dyDescent="0.3">
      <c r="D163" s="59"/>
    </row>
    <row r="164" spans="4:4" x14ac:dyDescent="0.3">
      <c r="D164" s="59"/>
    </row>
    <row r="165" spans="4:4" x14ac:dyDescent="0.3">
      <c r="D165" s="59"/>
    </row>
    <row r="166" spans="4:4" x14ac:dyDescent="0.3">
      <c r="D166" s="59"/>
    </row>
    <row r="167" spans="4:4" x14ac:dyDescent="0.3">
      <c r="D167" s="59"/>
    </row>
    <row r="168" spans="4:4" x14ac:dyDescent="0.3">
      <c r="D168" s="59"/>
    </row>
    <row r="169" spans="4:4" x14ac:dyDescent="0.3">
      <c r="D169" s="59"/>
    </row>
    <row r="170" spans="4:4" x14ac:dyDescent="0.3">
      <c r="D170" s="59"/>
    </row>
    <row r="171" spans="4:4" x14ac:dyDescent="0.3">
      <c r="D171" s="59"/>
    </row>
    <row r="172" spans="4:4" x14ac:dyDescent="0.3">
      <c r="D172" s="59"/>
    </row>
    <row r="173" spans="4:4" x14ac:dyDescent="0.3">
      <c r="D173" s="59"/>
    </row>
    <row r="174" spans="4:4" x14ac:dyDescent="0.3">
      <c r="D174" s="59"/>
    </row>
    <row r="175" spans="4:4" x14ac:dyDescent="0.3">
      <c r="D175" s="59"/>
    </row>
    <row r="176" spans="4:4" x14ac:dyDescent="0.3">
      <c r="D176" s="59"/>
    </row>
    <row r="177" spans="4:4" x14ac:dyDescent="0.3">
      <c r="D177" s="59"/>
    </row>
    <row r="178" spans="4:4" x14ac:dyDescent="0.3">
      <c r="D178" s="59"/>
    </row>
    <row r="179" spans="4:4" x14ac:dyDescent="0.3">
      <c r="D179" s="59"/>
    </row>
    <row r="180" spans="4:4" x14ac:dyDescent="0.3">
      <c r="D180" s="59"/>
    </row>
    <row r="181" spans="4:4" x14ac:dyDescent="0.3">
      <c r="D181" s="59"/>
    </row>
    <row r="182" spans="4:4" x14ac:dyDescent="0.3">
      <c r="D182" s="59"/>
    </row>
    <row r="183" spans="4:4" x14ac:dyDescent="0.3">
      <c r="D183" s="59"/>
    </row>
    <row r="184" spans="4:4" x14ac:dyDescent="0.3">
      <c r="D184" s="59"/>
    </row>
    <row r="185" spans="4:4" x14ac:dyDescent="0.3">
      <c r="D185" s="59"/>
    </row>
    <row r="186" spans="4:4" x14ac:dyDescent="0.3">
      <c r="D186" s="59"/>
    </row>
    <row r="187" spans="4:4" x14ac:dyDescent="0.3">
      <c r="D187" s="59"/>
    </row>
    <row r="188" spans="4:4" x14ac:dyDescent="0.3">
      <c r="D188" s="59"/>
    </row>
    <row r="189" spans="4:4" x14ac:dyDescent="0.3">
      <c r="D189" s="59"/>
    </row>
    <row r="190" spans="4:4" x14ac:dyDescent="0.3">
      <c r="D190" s="59"/>
    </row>
    <row r="191" spans="4:4" x14ac:dyDescent="0.3">
      <c r="D191" s="59"/>
    </row>
    <row r="192" spans="4:4" x14ac:dyDescent="0.3">
      <c r="D192" s="59"/>
    </row>
    <row r="193" spans="4:4" x14ac:dyDescent="0.3">
      <c r="D193" s="59"/>
    </row>
    <row r="194" spans="4:4" x14ac:dyDescent="0.3">
      <c r="D194" s="59"/>
    </row>
    <row r="195" spans="4:4" x14ac:dyDescent="0.3">
      <c r="D195" s="59"/>
    </row>
    <row r="196" spans="4:4" x14ac:dyDescent="0.3">
      <c r="D196" s="59"/>
    </row>
    <row r="197" spans="4:4" x14ac:dyDescent="0.3">
      <c r="D197" s="59"/>
    </row>
    <row r="198" spans="4:4" x14ac:dyDescent="0.3">
      <c r="D198" s="59"/>
    </row>
    <row r="199" spans="4:4" x14ac:dyDescent="0.3">
      <c r="D199" s="59"/>
    </row>
    <row r="200" spans="4:4" x14ac:dyDescent="0.3">
      <c r="D200" s="59"/>
    </row>
    <row r="201" spans="4:4" x14ac:dyDescent="0.3">
      <c r="D201" s="59"/>
    </row>
    <row r="202" spans="4:4" x14ac:dyDescent="0.3">
      <c r="D202" s="59"/>
    </row>
    <row r="203" spans="4:4" x14ac:dyDescent="0.3">
      <c r="D203" s="59"/>
    </row>
    <row r="204" spans="4:4" x14ac:dyDescent="0.3">
      <c r="D204" s="59"/>
    </row>
    <row r="205" spans="4:4" x14ac:dyDescent="0.3">
      <c r="D205" s="59"/>
    </row>
    <row r="206" spans="4:4" x14ac:dyDescent="0.3">
      <c r="D206" s="59"/>
    </row>
    <row r="207" spans="4:4" x14ac:dyDescent="0.3">
      <c r="D207" s="59"/>
    </row>
    <row r="208" spans="4:4" x14ac:dyDescent="0.3">
      <c r="D208" s="59"/>
    </row>
    <row r="209" spans="4:4" x14ac:dyDescent="0.3">
      <c r="D209" s="59"/>
    </row>
    <row r="210" spans="4:4" x14ac:dyDescent="0.3">
      <c r="D210" s="59"/>
    </row>
    <row r="211" spans="4:4" x14ac:dyDescent="0.3">
      <c r="D211" s="59"/>
    </row>
    <row r="212" spans="4:4" x14ac:dyDescent="0.3">
      <c r="D212" s="59"/>
    </row>
    <row r="213" spans="4:4" x14ac:dyDescent="0.3">
      <c r="D213" s="59"/>
    </row>
    <row r="214" spans="4:4" x14ac:dyDescent="0.3">
      <c r="D214" s="59"/>
    </row>
    <row r="215" spans="4:4" x14ac:dyDescent="0.3">
      <c r="D215" s="59"/>
    </row>
    <row r="216" spans="4:4" x14ac:dyDescent="0.3">
      <c r="D216" s="59"/>
    </row>
    <row r="217" spans="4:4" x14ac:dyDescent="0.3">
      <c r="D217" s="59"/>
    </row>
    <row r="218" spans="4:4" x14ac:dyDescent="0.3">
      <c r="D218" s="59"/>
    </row>
    <row r="219" spans="4:4" x14ac:dyDescent="0.3">
      <c r="D219" s="59"/>
    </row>
    <row r="220" spans="4:4" x14ac:dyDescent="0.3">
      <c r="D220" s="59"/>
    </row>
    <row r="221" spans="4:4" x14ac:dyDescent="0.3">
      <c r="D221" s="59"/>
    </row>
    <row r="222" spans="4:4" x14ac:dyDescent="0.3">
      <c r="D222" s="59"/>
    </row>
    <row r="223" spans="4:4" x14ac:dyDescent="0.3">
      <c r="D223" s="59"/>
    </row>
    <row r="224" spans="4:4" x14ac:dyDescent="0.3">
      <c r="D224" s="59"/>
    </row>
    <row r="225" spans="4:4" x14ac:dyDescent="0.3">
      <c r="D225" s="59"/>
    </row>
    <row r="226" spans="4:4" x14ac:dyDescent="0.3">
      <c r="D226" s="59"/>
    </row>
    <row r="227" spans="4:4" x14ac:dyDescent="0.3">
      <c r="D227" s="59"/>
    </row>
    <row r="228" spans="4:4" x14ac:dyDescent="0.3">
      <c r="D228" s="59"/>
    </row>
    <row r="229" spans="4:4" x14ac:dyDescent="0.3">
      <c r="D229" s="59"/>
    </row>
    <row r="230" spans="4:4" x14ac:dyDescent="0.3">
      <c r="D230" s="59"/>
    </row>
    <row r="231" spans="4:4" x14ac:dyDescent="0.3">
      <c r="D231" s="59"/>
    </row>
    <row r="232" spans="4:4" x14ac:dyDescent="0.3">
      <c r="D232" s="59"/>
    </row>
    <row r="233" spans="4:4" x14ac:dyDescent="0.3">
      <c r="D233" s="59"/>
    </row>
    <row r="234" spans="4:4" x14ac:dyDescent="0.3">
      <c r="D234" s="59"/>
    </row>
    <row r="235" spans="4:4" x14ac:dyDescent="0.3">
      <c r="D235" s="59"/>
    </row>
    <row r="236" spans="4:4" x14ac:dyDescent="0.3">
      <c r="D236" s="59"/>
    </row>
    <row r="237" spans="4:4" x14ac:dyDescent="0.3">
      <c r="D237" s="59"/>
    </row>
    <row r="238" spans="4:4" x14ac:dyDescent="0.3">
      <c r="D238" s="59"/>
    </row>
    <row r="239" spans="4:4" x14ac:dyDescent="0.3">
      <c r="D239" s="59"/>
    </row>
    <row r="240" spans="4:4" x14ac:dyDescent="0.3">
      <c r="D240" s="59"/>
    </row>
    <row r="241" spans="4:4" x14ac:dyDescent="0.3">
      <c r="D241" s="59"/>
    </row>
    <row r="242" spans="4:4" x14ac:dyDescent="0.3">
      <c r="D242" s="59"/>
    </row>
    <row r="243" spans="4:4" x14ac:dyDescent="0.3">
      <c r="D243" s="59"/>
    </row>
    <row r="244" spans="4:4" x14ac:dyDescent="0.3">
      <c r="D244" s="59"/>
    </row>
    <row r="245" spans="4:4" x14ac:dyDescent="0.3">
      <c r="D245" s="59"/>
    </row>
    <row r="246" spans="4:4" x14ac:dyDescent="0.3">
      <c r="D246" s="59"/>
    </row>
    <row r="247" spans="4:4" x14ac:dyDescent="0.3">
      <c r="D247" s="59"/>
    </row>
    <row r="248" spans="4:4" x14ac:dyDescent="0.3">
      <c r="D248" s="59"/>
    </row>
    <row r="249" spans="4:4" x14ac:dyDescent="0.3">
      <c r="D249" s="59"/>
    </row>
    <row r="250" spans="4:4" x14ac:dyDescent="0.3">
      <c r="D250" s="59"/>
    </row>
    <row r="251" spans="4:4" x14ac:dyDescent="0.3">
      <c r="D251" s="59"/>
    </row>
    <row r="252" spans="4:4" x14ac:dyDescent="0.3">
      <c r="D252" s="59"/>
    </row>
    <row r="253" spans="4:4" x14ac:dyDescent="0.3">
      <c r="D253" s="59"/>
    </row>
    <row r="254" spans="4:4" x14ac:dyDescent="0.3">
      <c r="D254" s="59"/>
    </row>
    <row r="255" spans="4:4" x14ac:dyDescent="0.3">
      <c r="D255" s="59"/>
    </row>
    <row r="256" spans="4:4" x14ac:dyDescent="0.3">
      <c r="D256" s="59"/>
    </row>
    <row r="257" spans="4:4" x14ac:dyDescent="0.3">
      <c r="D257" s="59"/>
    </row>
    <row r="258" spans="4:4" x14ac:dyDescent="0.3">
      <c r="D258" s="59"/>
    </row>
    <row r="259" spans="4:4" x14ac:dyDescent="0.3">
      <c r="D259" s="59"/>
    </row>
    <row r="260" spans="4:4" x14ac:dyDescent="0.3">
      <c r="D260" s="59"/>
    </row>
    <row r="261" spans="4:4" x14ac:dyDescent="0.3">
      <c r="D261" s="59"/>
    </row>
    <row r="262" spans="4:4" x14ac:dyDescent="0.3">
      <c r="D262" s="59"/>
    </row>
    <row r="263" spans="4:4" x14ac:dyDescent="0.3">
      <c r="D263" s="59"/>
    </row>
    <row r="264" spans="4:4" x14ac:dyDescent="0.3">
      <c r="D264" s="59"/>
    </row>
    <row r="265" spans="4:4" x14ac:dyDescent="0.3">
      <c r="D265" s="59"/>
    </row>
    <row r="266" spans="4:4" x14ac:dyDescent="0.3">
      <c r="D266" s="59"/>
    </row>
    <row r="267" spans="4:4" x14ac:dyDescent="0.3">
      <c r="D267" s="59"/>
    </row>
  </sheetData>
  <sheetProtection algorithmName="SHA-512" hashValue="GCDprwt14u0eAWRjV02Gnb6LZ5kg7h+/yuEdAt1hjV9N1H4tje0of3uUShvARDCJ+JA3jjYuyfiBlZ4B4oTP/g==" saltValue="2WqvCjgeTSakpZ1E2l1nWA==" spinCount="100000" sheet="1" objects="1" scenarios="1"/>
  <mergeCells count="25">
    <mergeCell ref="C17:D17"/>
    <mergeCell ref="H17:J17"/>
    <mergeCell ref="N7:N13"/>
    <mergeCell ref="J5:M5"/>
    <mergeCell ref="E2:F2"/>
    <mergeCell ref="E4:E6"/>
    <mergeCell ref="L7:L13"/>
    <mergeCell ref="M7:M13"/>
    <mergeCell ref="H2:I2"/>
    <mergeCell ref="B4:B6"/>
    <mergeCell ref="C4:C6"/>
    <mergeCell ref="H19:J19"/>
    <mergeCell ref="C19:D19"/>
    <mergeCell ref="G5:I5"/>
    <mergeCell ref="F4:F5"/>
    <mergeCell ref="D4:D6"/>
    <mergeCell ref="B14:D14"/>
    <mergeCell ref="H18:J18"/>
    <mergeCell ref="C16:D16"/>
    <mergeCell ref="G4:N4"/>
    <mergeCell ref="C18:D18"/>
    <mergeCell ref="E16:F16"/>
    <mergeCell ref="H16:L16"/>
    <mergeCell ref="I7:I13"/>
    <mergeCell ref="J7:J13"/>
  </mergeCells>
  <conditionalFormatting sqref="E7:E12">
    <cfRule type="containsText" dxfId="6" priority="1" operator="containsText" text="C">
      <formula>NOT(ISERROR(SEARCH("C",E7)))</formula>
    </cfRule>
    <cfRule type="containsText" dxfId="5" priority="2" operator="containsText" text="F">
      <formula>NOT(ISERROR(SEARCH("F",E7)))</formula>
    </cfRule>
    <cfRule type="containsText" dxfId="4" priority="3" operator="containsText" text="D">
      <formula>NOT(ISERROR(SEARCH("D",E7)))</formula>
    </cfRule>
    <cfRule type="containsText" dxfId="3" priority="4" operator="containsText" text="C">
      <formula>NOT(ISERROR(SEARCH("C",E7)))</formula>
    </cfRule>
    <cfRule type="containsText" dxfId="2" priority="5" operator="containsText" text="B">
      <formula>NOT(ISERROR(SEARCH("B",E7)))</formula>
    </cfRule>
    <cfRule type="containsText" dxfId="1" priority="6" operator="containsText" text="A">
      <formula>NOT(ISERROR(SEARCH("A",E7)))</formula>
    </cfRule>
  </conditionalFormatting>
  <conditionalFormatting sqref="E7:E12">
    <cfRule type="containsText" dxfId="0" priority="7" operator="containsText" text="C">
      <formula>NOT(ISERROR(SEARCH("C",E7)))</formula>
    </cfRule>
  </conditionalFormatting>
  <pageMargins left="0.25" right="0.25" top="0.75" bottom="0.75" header="0.3" footer="0.3"/>
  <pageSetup paperSize="9" scale="67"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50"/>
  <sheetViews>
    <sheetView showGridLines="0" showRowColHeaders="0" topLeftCell="A10" workbookViewId="0">
      <selection activeCell="J16" sqref="J16"/>
    </sheetView>
  </sheetViews>
  <sheetFormatPr defaultRowHeight="14.4" x14ac:dyDescent="0.3"/>
  <cols>
    <col min="1" max="1" width="1.88671875" style="3" customWidth="1"/>
    <col min="2" max="2" width="1.6640625" style="3" customWidth="1"/>
    <col min="3" max="3" width="5" style="3" customWidth="1"/>
    <col min="4" max="4" width="22.6640625" style="3" customWidth="1"/>
    <col min="5" max="5" width="5.88671875" style="3" customWidth="1"/>
    <col min="6" max="6" width="13.109375" style="3" customWidth="1"/>
    <col min="7" max="7" width="6" style="3" customWidth="1"/>
    <col min="8" max="8" width="8.109375" style="3" customWidth="1"/>
    <col min="9" max="9" width="11.5546875" style="3" customWidth="1"/>
    <col min="10" max="10" width="12.6640625" style="3" customWidth="1"/>
    <col min="11" max="11" width="11.5546875" style="3" customWidth="1"/>
    <col min="12" max="12" width="1.33203125" style="1" customWidth="1"/>
    <col min="13" max="13" width="1.88671875" style="3" customWidth="1"/>
    <col min="14" max="14" width="1.33203125" customWidth="1"/>
    <col min="16" max="16" width="9.88671875" bestFit="1" customWidth="1"/>
  </cols>
  <sheetData>
    <row r="1" spans="1:13" x14ac:dyDescent="0.3">
      <c r="A1" s="4"/>
      <c r="B1" s="26" t="s">
        <v>68</v>
      </c>
      <c r="C1" s="4"/>
      <c r="D1" s="4"/>
      <c r="E1" s="4"/>
      <c r="F1" s="4"/>
      <c r="G1" s="4"/>
      <c r="H1" s="4"/>
      <c r="I1" s="4"/>
      <c r="J1" s="4"/>
      <c r="K1" s="4"/>
      <c r="L1" s="4"/>
      <c r="M1" s="4"/>
    </row>
    <row r="2" spans="1:13" ht="15" x14ac:dyDescent="0.25">
      <c r="A2" s="4"/>
      <c r="B2" s="1"/>
      <c r="C2" s="1"/>
      <c r="D2" s="1"/>
      <c r="E2" s="1"/>
      <c r="F2" s="1"/>
      <c r="G2" s="1"/>
      <c r="H2" s="1"/>
      <c r="I2" s="1"/>
      <c r="J2" s="1"/>
      <c r="K2" s="1"/>
      <c r="M2" s="4"/>
    </row>
    <row r="3" spans="1:13" ht="15.6" x14ac:dyDescent="0.3">
      <c r="A3" s="4"/>
      <c r="B3" s="1"/>
      <c r="C3" s="20" t="s">
        <v>28</v>
      </c>
      <c r="D3" s="1"/>
      <c r="E3" s="1"/>
      <c r="F3" s="1"/>
      <c r="G3" s="1"/>
      <c r="H3" s="1"/>
      <c r="I3" s="1"/>
      <c r="J3" s="1"/>
      <c r="K3" s="1"/>
      <c r="M3" s="4"/>
    </row>
    <row r="4" spans="1:13" ht="15" x14ac:dyDescent="0.25">
      <c r="A4" s="4"/>
      <c r="B4" s="1"/>
      <c r="C4" s="1"/>
      <c r="D4" s="1"/>
      <c r="E4" s="1"/>
      <c r="F4" s="1"/>
      <c r="G4" s="1"/>
      <c r="H4" s="1"/>
      <c r="I4" s="1"/>
      <c r="J4" s="1"/>
      <c r="K4" s="1"/>
      <c r="M4" s="4"/>
    </row>
    <row r="5" spans="1:13" x14ac:dyDescent="0.3">
      <c r="A5" s="4"/>
      <c r="B5" s="1"/>
      <c r="C5" s="183" t="s">
        <v>17</v>
      </c>
      <c r="D5" s="184"/>
      <c r="E5" s="184"/>
      <c r="F5" s="185"/>
      <c r="G5" s="183" t="s">
        <v>18</v>
      </c>
      <c r="H5" s="184"/>
      <c r="I5" s="184"/>
      <c r="J5" s="184"/>
      <c r="K5" s="185"/>
      <c r="M5" s="4"/>
    </row>
    <row r="6" spans="1:13" ht="15" customHeight="1" x14ac:dyDescent="0.3">
      <c r="A6" s="4"/>
      <c r="B6" s="1"/>
      <c r="C6" s="186" t="s">
        <v>78</v>
      </c>
      <c r="D6" s="187"/>
      <c r="E6" s="187"/>
      <c r="F6" s="188"/>
      <c r="G6" s="42" t="s">
        <v>55</v>
      </c>
      <c r="H6" s="43"/>
      <c r="I6" s="43" t="str">
        <f>'I. Uchazeč'!J5</f>
        <v>(1) Zlín</v>
      </c>
      <c r="J6" s="43"/>
      <c r="K6" s="44"/>
      <c r="M6" s="4"/>
    </row>
    <row r="7" spans="1:13" ht="30" customHeight="1" x14ac:dyDescent="0.3">
      <c r="A7" s="4"/>
      <c r="B7" s="1"/>
      <c r="C7" s="189"/>
      <c r="D7" s="190"/>
      <c r="E7" s="190"/>
      <c r="F7" s="191"/>
      <c r="G7" s="189" t="str">
        <f>'I. Uchazeč'!H6</f>
        <v>Oblast je definována oběhy vozidel, které mají počátek v dále uvedených nástupních místech.</v>
      </c>
      <c r="H7" s="190"/>
      <c r="I7" s="190"/>
      <c r="J7" s="190"/>
      <c r="K7" s="191"/>
      <c r="M7" s="4"/>
    </row>
    <row r="8" spans="1:13" ht="15" x14ac:dyDescent="0.25">
      <c r="A8" s="4"/>
      <c r="B8" s="1"/>
      <c r="C8" s="1"/>
      <c r="D8" s="1"/>
      <c r="E8" s="1"/>
      <c r="F8" s="1"/>
      <c r="G8" s="1"/>
      <c r="H8" s="1"/>
      <c r="I8" s="1"/>
      <c r="J8" s="1"/>
      <c r="K8" s="1"/>
      <c r="M8" s="4"/>
    </row>
    <row r="9" spans="1:13" x14ac:dyDescent="0.3">
      <c r="A9" s="4"/>
      <c r="B9" s="1"/>
      <c r="C9" s="183" t="s">
        <v>1</v>
      </c>
      <c r="D9" s="184"/>
      <c r="E9" s="184"/>
      <c r="F9" s="185"/>
      <c r="G9" s="27" t="s">
        <v>29</v>
      </c>
      <c r="H9" s="28"/>
      <c r="I9" s="28"/>
      <c r="J9" s="28"/>
      <c r="K9" s="29"/>
      <c r="M9" s="4"/>
    </row>
    <row r="10" spans="1:13" x14ac:dyDescent="0.3">
      <c r="A10" s="4"/>
      <c r="B10" s="1"/>
      <c r="C10" s="176">
        <f>'I. Uchazeč'!B11</f>
        <v>0</v>
      </c>
      <c r="D10" s="177"/>
      <c r="E10" s="177"/>
      <c r="F10" s="178"/>
      <c r="G10" s="21" t="s">
        <v>21</v>
      </c>
      <c r="H10" s="22"/>
      <c r="I10" s="22"/>
      <c r="J10" s="46">
        <f>'I. Uchazeč'!K11</f>
        <v>0</v>
      </c>
      <c r="K10" s="30"/>
      <c r="M10" s="4"/>
    </row>
    <row r="11" spans="1:13" ht="15" x14ac:dyDescent="0.25">
      <c r="A11" s="4"/>
      <c r="B11" s="1"/>
      <c r="C11" s="176">
        <f>'I. Uchazeč'!B12</f>
        <v>0</v>
      </c>
      <c r="D11" s="177"/>
      <c r="E11" s="177"/>
      <c r="F11" s="178"/>
      <c r="G11" s="21" t="s">
        <v>22</v>
      </c>
      <c r="H11" s="22"/>
      <c r="I11" s="22"/>
      <c r="J11" s="46">
        <f>'I. Uchazeč'!K12</f>
        <v>0</v>
      </c>
      <c r="K11" s="30"/>
      <c r="M11" s="4"/>
    </row>
    <row r="12" spans="1:13" ht="15" x14ac:dyDescent="0.25">
      <c r="A12" s="4"/>
      <c r="B12" s="1"/>
      <c r="C12" s="176">
        <f>'I. Uchazeč'!B13</f>
        <v>0</v>
      </c>
      <c r="D12" s="177"/>
      <c r="E12" s="177"/>
      <c r="F12" s="178"/>
      <c r="G12" s="21" t="s">
        <v>23</v>
      </c>
      <c r="H12" s="22"/>
      <c r="I12" s="22"/>
      <c r="J12" s="46">
        <f>'I. Uchazeč'!K13</f>
        <v>0</v>
      </c>
      <c r="K12" s="30"/>
      <c r="M12" s="4"/>
    </row>
    <row r="13" spans="1:13" x14ac:dyDescent="0.3">
      <c r="A13" s="4"/>
      <c r="B13" s="1"/>
      <c r="C13" s="23" t="s">
        <v>30</v>
      </c>
      <c r="D13" s="31">
        <f>'I. Uchazeč'!C14</f>
        <v>0</v>
      </c>
      <c r="E13" s="24" t="s">
        <v>24</v>
      </c>
      <c r="F13" s="32">
        <f>'I. Uchazeč'!F14</f>
        <v>0</v>
      </c>
      <c r="G13" s="23" t="s">
        <v>25</v>
      </c>
      <c r="H13" s="25"/>
      <c r="I13" s="25"/>
      <c r="J13" s="33">
        <f>'I. Uchazeč'!K14</f>
        <v>0</v>
      </c>
      <c r="K13" s="34"/>
      <c r="M13" s="4"/>
    </row>
    <row r="14" spans="1:13" ht="15" x14ac:dyDescent="0.25">
      <c r="A14" s="4"/>
      <c r="B14" s="1"/>
      <c r="C14" s="1"/>
      <c r="D14" s="1"/>
      <c r="E14" s="1"/>
      <c r="F14" s="1"/>
      <c r="G14" s="1"/>
      <c r="H14" s="1"/>
      <c r="I14" s="1"/>
      <c r="J14" s="1"/>
      <c r="K14" s="1"/>
      <c r="M14" s="4"/>
    </row>
    <row r="15" spans="1:13" x14ac:dyDescent="0.3">
      <c r="A15" s="4"/>
      <c r="B15" s="1"/>
      <c r="C15" s="1" t="s">
        <v>31</v>
      </c>
      <c r="D15" s="1"/>
      <c r="E15" s="2" t="s">
        <v>32</v>
      </c>
      <c r="F15" s="78">
        <f>'I. Uchazeč'!J8</f>
        <v>43101</v>
      </c>
      <c r="G15" s="2" t="s">
        <v>33</v>
      </c>
      <c r="I15" s="78">
        <f>'I. Uchazeč'!M8</f>
        <v>46752</v>
      </c>
      <c r="J15" s="1" t="s">
        <v>34</v>
      </c>
      <c r="K15" s="1"/>
      <c r="M15" s="4"/>
    </row>
    <row r="16" spans="1:13" ht="15" x14ac:dyDescent="0.25">
      <c r="A16" s="4"/>
      <c r="B16" s="1"/>
      <c r="C16" s="1"/>
      <c r="D16" s="1"/>
      <c r="E16" s="1"/>
      <c r="F16" s="79"/>
      <c r="G16" s="1"/>
      <c r="H16" s="1"/>
      <c r="I16" s="1"/>
      <c r="J16" s="1"/>
      <c r="K16" s="1"/>
      <c r="M16" s="4"/>
    </row>
    <row r="17" spans="1:16" x14ac:dyDescent="0.3">
      <c r="A17" s="4"/>
      <c r="B17" s="1"/>
      <c r="C17" s="22" t="s">
        <v>35</v>
      </c>
      <c r="D17" s="22"/>
      <c r="E17" s="22"/>
      <c r="F17" s="22"/>
      <c r="G17" s="22"/>
      <c r="H17" s="22"/>
      <c r="I17" s="179"/>
      <c r="J17" s="179"/>
      <c r="K17" s="22"/>
      <c r="L17" s="22"/>
      <c r="M17" s="4"/>
    </row>
    <row r="18" spans="1:16" ht="15" customHeight="1" x14ac:dyDescent="0.3">
      <c r="A18" s="4"/>
      <c r="B18" s="1"/>
      <c r="C18" s="180" t="s">
        <v>91</v>
      </c>
      <c r="D18" s="181"/>
      <c r="E18" s="181"/>
      <c r="F18" s="181"/>
      <c r="G18" s="181"/>
      <c r="H18" s="182"/>
      <c r="I18" s="174">
        <f>'III.Kalkulace nabídky'!F14</f>
        <v>3085183.8</v>
      </c>
      <c r="J18" s="175"/>
      <c r="K18" s="36" t="s">
        <v>7</v>
      </c>
      <c r="L18" s="22"/>
      <c r="M18" s="4"/>
    </row>
    <row r="19" spans="1:16" x14ac:dyDescent="0.3">
      <c r="A19" s="4"/>
      <c r="B19" s="1"/>
      <c r="C19" s="47" t="s">
        <v>36</v>
      </c>
      <c r="D19" s="48"/>
      <c r="E19" s="48"/>
      <c r="F19" s="48"/>
      <c r="G19" s="48"/>
      <c r="H19" s="35"/>
      <c r="I19" s="174">
        <f>I18*0.8</f>
        <v>2468147.04</v>
      </c>
      <c r="J19" s="175"/>
      <c r="K19" s="37" t="s">
        <v>7</v>
      </c>
      <c r="L19" s="22"/>
      <c r="M19" s="4"/>
    </row>
    <row r="20" spans="1:16" x14ac:dyDescent="0.3">
      <c r="A20" s="4"/>
      <c r="B20" s="1"/>
      <c r="C20" s="47" t="s">
        <v>37</v>
      </c>
      <c r="D20" s="48"/>
      <c r="E20" s="48"/>
      <c r="F20" s="48"/>
      <c r="G20" s="48"/>
      <c r="H20" s="35"/>
      <c r="I20" s="174">
        <f>I18*1.2</f>
        <v>3702220.5599999996</v>
      </c>
      <c r="J20" s="175"/>
      <c r="K20" s="37" t="s">
        <v>7</v>
      </c>
      <c r="L20" s="22"/>
      <c r="M20" s="4"/>
    </row>
    <row r="21" spans="1:16" ht="15" customHeight="1" x14ac:dyDescent="0.3">
      <c r="A21" s="4"/>
      <c r="B21" s="1"/>
      <c r="C21" s="180" t="s">
        <v>38</v>
      </c>
      <c r="D21" s="181"/>
      <c r="E21" s="181"/>
      <c r="F21" s="181"/>
      <c r="G21" s="181"/>
      <c r="H21" s="182"/>
      <c r="I21" s="174">
        <f>I18/365*(I15-F15+1)</f>
        <v>30868743.116712328</v>
      </c>
      <c r="J21" s="175"/>
      <c r="K21" s="36" t="s">
        <v>7</v>
      </c>
      <c r="L21" s="22"/>
      <c r="M21" s="4"/>
    </row>
    <row r="22" spans="1:16" ht="15" customHeight="1" x14ac:dyDescent="0.3">
      <c r="A22" s="4"/>
      <c r="B22" s="1"/>
      <c r="C22" s="180" t="s">
        <v>39</v>
      </c>
      <c r="D22" s="181"/>
      <c r="E22" s="181"/>
      <c r="F22" s="181"/>
      <c r="G22" s="181"/>
      <c r="H22" s="182"/>
      <c r="I22" s="174">
        <f>I21*1.2</f>
        <v>37042491.740054794</v>
      </c>
      <c r="J22" s="175"/>
      <c r="K22" s="36" t="s">
        <v>7</v>
      </c>
      <c r="L22" s="22"/>
      <c r="M22" s="4"/>
    </row>
    <row r="23" spans="1:16" x14ac:dyDescent="0.3">
      <c r="A23" s="4"/>
      <c r="B23" s="1"/>
      <c r="C23" s="202" t="s">
        <v>40</v>
      </c>
      <c r="D23" s="203"/>
      <c r="E23" s="203"/>
      <c r="F23" s="203"/>
      <c r="G23" s="203"/>
      <c r="H23" s="38" t="s">
        <v>2</v>
      </c>
      <c r="I23" s="199" t="s">
        <v>56</v>
      </c>
      <c r="J23" s="81">
        <f>'III.Kalkulace nabídky'!G14</f>
        <v>0</v>
      </c>
      <c r="K23" s="37" t="s">
        <v>15</v>
      </c>
      <c r="L23" s="22"/>
      <c r="M23" s="4"/>
    </row>
    <row r="24" spans="1:16" x14ac:dyDescent="0.3">
      <c r="A24" s="4"/>
      <c r="B24" s="1"/>
      <c r="C24" s="202" t="s">
        <v>41</v>
      </c>
      <c r="D24" s="203"/>
      <c r="E24" s="203"/>
      <c r="F24" s="203"/>
      <c r="G24" s="203"/>
      <c r="H24" s="38" t="s">
        <v>3</v>
      </c>
      <c r="I24" s="200"/>
      <c r="J24" s="81">
        <f>'III.Kalkulace nabídky'!H14</f>
        <v>0</v>
      </c>
      <c r="K24" s="37" t="s">
        <v>15</v>
      </c>
      <c r="L24" s="22"/>
      <c r="M24" s="4"/>
    </row>
    <row r="25" spans="1:16" ht="15" customHeight="1" x14ac:dyDescent="0.3">
      <c r="A25" s="4"/>
      <c r="B25" s="1"/>
      <c r="C25" s="211" t="s">
        <v>70</v>
      </c>
      <c r="D25" s="212"/>
      <c r="E25" s="212"/>
      <c r="F25" s="212"/>
      <c r="G25" s="212"/>
      <c r="H25" s="215" t="s">
        <v>16</v>
      </c>
      <c r="I25" s="201"/>
      <c r="J25" s="82">
        <f>'III.Kalkulace nabídky'!I14</f>
        <v>0</v>
      </c>
      <c r="K25" s="37" t="s">
        <v>15</v>
      </c>
      <c r="L25" s="22"/>
      <c r="M25" s="4"/>
    </row>
    <row r="26" spans="1:16" x14ac:dyDescent="0.3">
      <c r="A26" s="4"/>
      <c r="B26" s="1"/>
      <c r="C26" s="213"/>
      <c r="D26" s="214"/>
      <c r="E26" s="214"/>
      <c r="F26" s="214"/>
      <c r="G26" s="214"/>
      <c r="H26" s="216"/>
      <c r="I26" s="204" t="s">
        <v>57</v>
      </c>
      <c r="J26" s="80">
        <f>'III.Kalkulace nabídky'!J14</f>
        <v>0</v>
      </c>
      <c r="K26" s="37" t="s">
        <v>27</v>
      </c>
      <c r="L26" s="22"/>
      <c r="M26" s="4"/>
    </row>
    <row r="27" spans="1:16" x14ac:dyDescent="0.3">
      <c r="A27" s="4"/>
      <c r="B27" s="1"/>
      <c r="C27" s="202" t="s">
        <v>42</v>
      </c>
      <c r="D27" s="203"/>
      <c r="E27" s="203"/>
      <c r="F27" s="203"/>
      <c r="G27" s="203"/>
      <c r="H27" s="38" t="s">
        <v>4</v>
      </c>
      <c r="I27" s="205"/>
      <c r="J27" s="80">
        <f>'III.Kalkulace nabídky'!K14</f>
        <v>0</v>
      </c>
      <c r="K27" s="37" t="s">
        <v>27</v>
      </c>
      <c r="L27" s="22"/>
      <c r="M27" s="4"/>
    </row>
    <row r="28" spans="1:16" x14ac:dyDescent="0.3">
      <c r="A28" s="4"/>
      <c r="B28" s="1"/>
      <c r="C28" s="202" t="s">
        <v>43</v>
      </c>
      <c r="D28" s="203"/>
      <c r="E28" s="203"/>
      <c r="F28" s="203"/>
      <c r="G28" s="203"/>
      <c r="H28" s="38" t="s">
        <v>5</v>
      </c>
      <c r="I28" s="205"/>
      <c r="J28" s="80">
        <f>'III.Kalkulace nabídky'!L14</f>
        <v>0</v>
      </c>
      <c r="K28" s="37" t="s">
        <v>27</v>
      </c>
      <c r="L28" s="22"/>
      <c r="M28" s="4"/>
      <c r="P28" s="86"/>
    </row>
    <row r="29" spans="1:16" ht="15.6" x14ac:dyDescent="0.35">
      <c r="A29" s="4"/>
      <c r="B29" s="1"/>
      <c r="C29" s="96" t="s">
        <v>102</v>
      </c>
      <c r="D29" s="97"/>
      <c r="E29" s="97"/>
      <c r="F29" s="97"/>
      <c r="G29" s="97"/>
      <c r="H29" s="38" t="s">
        <v>95</v>
      </c>
      <c r="I29" s="206"/>
      <c r="J29" s="95">
        <f>'III.Kalkulace nabídky'!M14</f>
        <v>0</v>
      </c>
      <c r="K29" s="37" t="s">
        <v>27</v>
      </c>
      <c r="L29" s="22"/>
      <c r="M29" s="4"/>
      <c r="P29" s="86"/>
    </row>
    <row r="30" spans="1:16" ht="15.6" x14ac:dyDescent="0.35">
      <c r="A30" s="4"/>
      <c r="B30" s="1"/>
      <c r="C30" s="47" t="s">
        <v>88</v>
      </c>
      <c r="D30" s="48"/>
      <c r="E30" s="48"/>
      <c r="F30" s="48"/>
      <c r="G30" s="48"/>
      <c r="H30" s="38" t="s">
        <v>103</v>
      </c>
      <c r="I30" s="89"/>
      <c r="J30" s="88">
        <f>IF(J23&gt;0,'III.Kalkulace nabídky'!N14,0)</f>
        <v>0</v>
      </c>
      <c r="K30" s="37" t="s">
        <v>27</v>
      </c>
      <c r="L30" s="22"/>
      <c r="M30" s="4"/>
    </row>
    <row r="31" spans="1:16" ht="15" customHeight="1" x14ac:dyDescent="0.3">
      <c r="A31" s="4"/>
      <c r="B31" s="1"/>
      <c r="C31" s="217" t="s">
        <v>90</v>
      </c>
      <c r="D31" s="218"/>
      <c r="E31" s="218"/>
      <c r="F31" s="218"/>
      <c r="G31" s="218"/>
      <c r="H31" s="219"/>
      <c r="I31" s="209">
        <f>SUM(J26:J30)/I18+J23+J24+J25</f>
        <v>0</v>
      </c>
      <c r="J31" s="210"/>
      <c r="K31" s="36" t="s">
        <v>15</v>
      </c>
      <c r="L31" s="22"/>
      <c r="M31" s="4"/>
      <c r="P31" s="87"/>
    </row>
    <row r="32" spans="1:16" ht="15" customHeight="1" x14ac:dyDescent="0.3">
      <c r="A32" s="4"/>
      <c r="B32" s="1"/>
      <c r="C32" s="22"/>
      <c r="D32" s="22"/>
      <c r="E32" s="22"/>
      <c r="F32" s="22"/>
      <c r="G32" s="22"/>
      <c r="H32" s="22"/>
      <c r="I32" s="22"/>
      <c r="J32" s="22"/>
      <c r="K32" s="22"/>
      <c r="L32" s="22"/>
      <c r="M32" s="4"/>
    </row>
    <row r="33" spans="1:13" ht="15" customHeight="1" x14ac:dyDescent="0.3">
      <c r="A33" s="4"/>
      <c r="B33" s="1"/>
      <c r="C33" s="180" t="s">
        <v>44</v>
      </c>
      <c r="D33" s="181"/>
      <c r="E33" s="181"/>
      <c r="F33" s="181"/>
      <c r="G33" s="181"/>
      <c r="H33" s="182"/>
      <c r="I33" s="174">
        <f>(SUM(J26:J30)+SUM(J22:J25)*I18)/1000</f>
        <v>0</v>
      </c>
      <c r="J33" s="175"/>
      <c r="K33" s="37" t="s">
        <v>45</v>
      </c>
      <c r="L33" s="22"/>
      <c r="M33" s="4"/>
    </row>
    <row r="34" spans="1:13" ht="15" customHeight="1" x14ac:dyDescent="0.3">
      <c r="A34" s="4"/>
      <c r="B34" s="1"/>
      <c r="C34" s="180" t="s">
        <v>46</v>
      </c>
      <c r="D34" s="181"/>
      <c r="E34" s="181"/>
      <c r="F34" s="181"/>
      <c r="G34" s="181"/>
      <c r="H34" s="182"/>
      <c r="I34" s="174">
        <f>I33/365*(I15-F15+1)</f>
        <v>0</v>
      </c>
      <c r="J34" s="175"/>
      <c r="K34" s="39" t="s">
        <v>45</v>
      </c>
      <c r="L34" s="22"/>
      <c r="M34" s="4"/>
    </row>
    <row r="35" spans="1:13" ht="47.4" customHeight="1" x14ac:dyDescent="0.3">
      <c r="A35" s="4"/>
      <c r="B35" s="1"/>
      <c r="C35" s="196" t="s">
        <v>47</v>
      </c>
      <c r="D35" s="197"/>
      <c r="E35" s="197"/>
      <c r="F35" s="197"/>
      <c r="G35" s="197"/>
      <c r="H35" s="198"/>
      <c r="I35" s="194">
        <f>I34*1.2</f>
        <v>0</v>
      </c>
      <c r="J35" s="195"/>
      <c r="K35" s="40" t="s">
        <v>45</v>
      </c>
      <c r="L35" s="22"/>
      <c r="M35" s="4"/>
    </row>
    <row r="36" spans="1:13" x14ac:dyDescent="0.3">
      <c r="A36" s="4"/>
      <c r="B36" s="1"/>
      <c r="C36" s="41" t="s">
        <v>67</v>
      </c>
      <c r="D36" s="22"/>
      <c r="E36" s="22"/>
      <c r="F36" s="22"/>
      <c r="G36" s="22"/>
      <c r="H36" s="22"/>
      <c r="I36" s="22"/>
      <c r="J36" s="22"/>
      <c r="K36" s="22"/>
      <c r="M36" s="4"/>
    </row>
    <row r="37" spans="1:13" x14ac:dyDescent="0.3">
      <c r="A37" s="4"/>
      <c r="B37" s="1"/>
      <c r="C37" s="1"/>
      <c r="D37" s="1"/>
      <c r="E37" s="1"/>
      <c r="F37" s="1"/>
      <c r="G37" s="1"/>
      <c r="H37" s="1"/>
      <c r="I37" s="1"/>
      <c r="J37" s="1"/>
      <c r="K37" s="1"/>
      <c r="M37" s="4"/>
    </row>
    <row r="38" spans="1:13" x14ac:dyDescent="0.3">
      <c r="A38" s="4"/>
      <c r="B38" s="1"/>
      <c r="C38" s="1" t="s">
        <v>48</v>
      </c>
      <c r="D38" s="207"/>
      <c r="E38" s="207"/>
      <c r="F38" s="207"/>
      <c r="H38" s="2" t="s">
        <v>49</v>
      </c>
      <c r="I38" s="208"/>
      <c r="J38" s="207"/>
      <c r="K38" s="207"/>
      <c r="M38" s="4"/>
    </row>
    <row r="39" spans="1:13" x14ac:dyDescent="0.3">
      <c r="A39" s="4"/>
      <c r="B39" s="1"/>
      <c r="C39" s="1"/>
      <c r="D39" s="1"/>
      <c r="E39" s="1"/>
      <c r="F39" s="1"/>
      <c r="G39" s="1"/>
      <c r="H39" s="1"/>
      <c r="I39" s="1"/>
      <c r="J39" s="1"/>
      <c r="K39" s="1"/>
      <c r="M39" s="4"/>
    </row>
    <row r="40" spans="1:13" x14ac:dyDescent="0.3">
      <c r="A40" s="4"/>
      <c r="B40" s="1"/>
      <c r="C40" s="1" t="s">
        <v>50</v>
      </c>
      <c r="D40" s="1"/>
      <c r="E40" s="1"/>
      <c r="F40" s="1"/>
      <c r="G40" s="1"/>
      <c r="H40" s="1"/>
      <c r="I40" s="1"/>
      <c r="J40" s="1"/>
      <c r="K40" s="1"/>
      <c r="M40" s="4"/>
    </row>
    <row r="41" spans="1:13" x14ac:dyDescent="0.3">
      <c r="A41" s="4"/>
      <c r="B41" s="1"/>
      <c r="C41" s="1"/>
      <c r="D41" s="1"/>
      <c r="E41" s="1"/>
      <c r="F41" s="1"/>
      <c r="G41" s="1"/>
      <c r="H41" s="1"/>
      <c r="I41" s="1"/>
      <c r="J41" s="1"/>
      <c r="K41" s="1"/>
      <c r="M41" s="4"/>
    </row>
    <row r="42" spans="1:13" x14ac:dyDescent="0.3">
      <c r="A42" s="4"/>
      <c r="B42" s="1"/>
      <c r="C42" s="1"/>
      <c r="D42" s="192"/>
      <c r="E42" s="192"/>
      <c r="F42" s="192"/>
      <c r="G42" s="1"/>
      <c r="H42" s="1"/>
      <c r="I42" s="1"/>
      <c r="J42" s="1"/>
      <c r="K42" s="1"/>
      <c r="M42" s="4"/>
    </row>
    <row r="43" spans="1:13" x14ac:dyDescent="0.3">
      <c r="A43" s="4"/>
      <c r="B43" s="1"/>
      <c r="C43" s="1"/>
      <c r="D43" s="192"/>
      <c r="E43" s="192"/>
      <c r="F43" s="192"/>
      <c r="G43" s="1"/>
      <c r="H43" s="1"/>
      <c r="I43" s="1"/>
      <c r="J43" s="1"/>
      <c r="K43" s="1"/>
      <c r="M43" s="4"/>
    </row>
    <row r="44" spans="1:13" x14ac:dyDescent="0.3">
      <c r="A44" s="4"/>
      <c r="B44" s="1"/>
      <c r="C44" s="1"/>
      <c r="D44" s="192"/>
      <c r="E44" s="192"/>
      <c r="F44" s="192"/>
      <c r="G44" s="1"/>
      <c r="H44" s="1"/>
      <c r="I44" s="1"/>
      <c r="J44" s="1"/>
      <c r="K44" s="1"/>
      <c r="M44" s="4"/>
    </row>
    <row r="45" spans="1:13" x14ac:dyDescent="0.3">
      <c r="A45" s="4"/>
      <c r="B45" s="1"/>
      <c r="C45" s="1"/>
      <c r="D45" s="192"/>
      <c r="E45" s="192"/>
      <c r="F45" s="192"/>
      <c r="G45" s="1"/>
      <c r="H45" s="1"/>
      <c r="I45" s="1"/>
      <c r="J45" s="1"/>
      <c r="K45" s="1"/>
      <c r="M45" s="4"/>
    </row>
    <row r="46" spans="1:13" x14ac:dyDescent="0.3">
      <c r="A46" s="4"/>
      <c r="B46" s="1"/>
      <c r="C46" s="1"/>
      <c r="D46" s="192"/>
      <c r="E46" s="192"/>
      <c r="F46" s="192"/>
      <c r="G46" s="1"/>
      <c r="H46" s="1"/>
      <c r="I46" s="1"/>
      <c r="J46" s="1"/>
      <c r="K46" s="1"/>
      <c r="M46" s="4"/>
    </row>
    <row r="47" spans="1:13" x14ac:dyDescent="0.3">
      <c r="A47" s="4"/>
      <c r="B47" s="1"/>
      <c r="C47" s="1"/>
      <c r="D47" s="193"/>
      <c r="E47" s="193"/>
      <c r="F47" s="193"/>
      <c r="G47" s="1"/>
      <c r="H47" s="1"/>
      <c r="I47" s="1"/>
      <c r="J47" s="1"/>
      <c r="K47" s="1"/>
      <c r="M47" s="4"/>
    </row>
    <row r="48" spans="1:13" x14ac:dyDescent="0.3">
      <c r="A48" s="4"/>
      <c r="B48" s="1"/>
      <c r="C48" s="1"/>
      <c r="D48" s="1"/>
      <c r="E48" s="1"/>
      <c r="F48" s="1"/>
      <c r="G48" s="1"/>
      <c r="H48" s="1"/>
      <c r="I48" s="1"/>
      <c r="J48" s="1"/>
      <c r="K48" s="1"/>
      <c r="M48" s="4"/>
    </row>
    <row r="49" spans="1:13" x14ac:dyDescent="0.3">
      <c r="A49" s="4"/>
      <c r="B49" s="1"/>
      <c r="C49" s="1"/>
      <c r="D49" s="1"/>
      <c r="E49" s="1"/>
      <c r="F49" s="1"/>
      <c r="G49" s="1"/>
      <c r="H49" s="1"/>
      <c r="I49" s="1"/>
      <c r="J49" s="1"/>
      <c r="K49" s="1"/>
      <c r="M49" s="4"/>
    </row>
    <row r="50" spans="1:13" x14ac:dyDescent="0.3">
      <c r="A50" s="4"/>
      <c r="B50" s="4"/>
      <c r="C50" s="4"/>
      <c r="D50" s="4"/>
      <c r="E50" s="4"/>
      <c r="F50" s="4"/>
      <c r="G50" s="4"/>
      <c r="H50" s="4"/>
      <c r="I50" s="4"/>
      <c r="J50" s="4"/>
      <c r="K50" s="4"/>
      <c r="L50" s="4"/>
      <c r="M50" s="4"/>
    </row>
  </sheetData>
  <sheetProtection algorithmName="SHA-512" hashValue="PT9oelgx21bRS0O73ZVpdyCE2v8b4t401+lCOvbpNipiJIm1z/xU7djTi4al/uBSEAg1XzoW96xzouVJIV7x+A==" saltValue="O89dhEnJBkqTuQqqhjKHew==" spinCount="100000" sheet="1" objects="1" scenarios="1"/>
  <mergeCells count="36">
    <mergeCell ref="I20:J20"/>
    <mergeCell ref="I21:J21"/>
    <mergeCell ref="I22:J22"/>
    <mergeCell ref="D38:F38"/>
    <mergeCell ref="I38:K38"/>
    <mergeCell ref="I33:J33"/>
    <mergeCell ref="I31:J31"/>
    <mergeCell ref="C28:G28"/>
    <mergeCell ref="C25:G26"/>
    <mergeCell ref="C23:G23"/>
    <mergeCell ref="H25:H26"/>
    <mergeCell ref="C34:H34"/>
    <mergeCell ref="C33:H33"/>
    <mergeCell ref="C31:H31"/>
    <mergeCell ref="C22:H22"/>
    <mergeCell ref="C21:H21"/>
    <mergeCell ref="D42:F47"/>
    <mergeCell ref="I34:J34"/>
    <mergeCell ref="I35:J35"/>
    <mergeCell ref="C35:H35"/>
    <mergeCell ref="I23:I25"/>
    <mergeCell ref="C24:G24"/>
    <mergeCell ref="C27:G27"/>
    <mergeCell ref="I26:I29"/>
    <mergeCell ref="C5:F5"/>
    <mergeCell ref="G5:K5"/>
    <mergeCell ref="C6:F7"/>
    <mergeCell ref="G7:K7"/>
    <mergeCell ref="C9:F9"/>
    <mergeCell ref="I19:J19"/>
    <mergeCell ref="C10:F10"/>
    <mergeCell ref="C11:F11"/>
    <mergeCell ref="C12:F12"/>
    <mergeCell ref="I17:J17"/>
    <mergeCell ref="I18:J18"/>
    <mergeCell ref="C18:H18"/>
  </mergeCells>
  <printOptions horizontalCentered="1"/>
  <pageMargins left="0.23622047244094491" right="0.23622047244094491" top="0.74803149606299213" bottom="0.74803149606299213"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3</vt:i4>
      </vt:variant>
    </vt:vector>
  </HeadingPairs>
  <TitlesOfParts>
    <vt:vector size="7" baseType="lpstr">
      <vt:lpstr>I. Uchazeč</vt:lpstr>
      <vt:lpstr>II.Mapa</vt:lpstr>
      <vt:lpstr>III.Kalkulace nabídky</vt:lpstr>
      <vt:lpstr>IV.Nabídka</vt:lpstr>
      <vt:lpstr>'I. Uchazeč'!Oblast_tisku</vt:lpstr>
      <vt:lpstr>'III.Kalkulace nabídky'!Oblast_tisku</vt:lpstr>
      <vt:lpstr>IV.Nabídka!Oblast_tisku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LBB</dc:creator>
  <cp:lastModifiedBy>Ludek Barta BORGE</cp:lastModifiedBy>
  <cp:lastPrinted>2016-05-15T07:20:53Z</cp:lastPrinted>
  <dcterms:created xsi:type="dcterms:W3CDTF">2014-03-29T16:38:28Z</dcterms:created>
  <dcterms:modified xsi:type="dcterms:W3CDTF">2016-06-21T09:55:54Z</dcterms:modified>
</cp:coreProperties>
</file>